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2 год\ПРОЕКТ БЮДЖЕТА НА 2022 ГОД\"/>
    </mc:Choice>
  </mc:AlternateContent>
  <bookViews>
    <workbookView xWindow="-120" yWindow="-120" windowWidth="16035" windowHeight="15000"/>
  </bookViews>
  <sheets>
    <sheet name="Пр11 МП 23-24" sheetId="6" r:id="rId1"/>
  </sheets>
  <definedNames>
    <definedName name="_xlnm._FilterDatabase" localSheetId="0" hidden="1">'Пр11 МП 23-24'!$A$8:$K$138</definedName>
    <definedName name="Excel_BuiltIn__FilterDatabase_1">#REF!</definedName>
  </definedNames>
  <calcPr calcId="162913"/>
</workbook>
</file>

<file path=xl/calcChain.xml><?xml version="1.0" encoding="utf-8"?>
<calcChain xmlns="http://schemas.openxmlformats.org/spreadsheetml/2006/main">
  <c r="L93" i="6" l="1"/>
  <c r="K93" i="6"/>
  <c r="L104" i="6"/>
  <c r="K104" i="6"/>
  <c r="L107" i="6"/>
  <c r="K107" i="6"/>
  <c r="K103" i="6" s="1"/>
  <c r="L100" i="6"/>
  <c r="L99" i="6" s="1"/>
  <c r="K100" i="6"/>
  <c r="K99" i="6"/>
  <c r="L90" i="6"/>
  <c r="K90" i="6"/>
  <c r="L85" i="6"/>
  <c r="K85" i="6"/>
  <c r="L86" i="6"/>
  <c r="K86" i="6"/>
  <c r="L69" i="6"/>
  <c r="K69" i="6"/>
  <c r="L65" i="6"/>
  <c r="K65" i="6"/>
  <c r="L35" i="6"/>
  <c r="K35" i="6"/>
  <c r="L40" i="6"/>
  <c r="K40" i="6"/>
  <c r="K29" i="6"/>
  <c r="L29" i="6"/>
  <c r="L25" i="6"/>
  <c r="L24" i="6" s="1"/>
  <c r="K25" i="6"/>
  <c r="K24" i="6" s="1"/>
  <c r="K18" i="6"/>
  <c r="K17" i="6" s="1"/>
  <c r="L18" i="6"/>
  <c r="L17" i="6" s="1"/>
  <c r="L103" i="6" l="1"/>
  <c r="L34" i="6"/>
  <c r="K34" i="6"/>
  <c r="L12" i="6" l="1"/>
  <c r="L11" i="6" s="1"/>
  <c r="K12" i="6"/>
  <c r="K11" i="6" s="1"/>
  <c r="L49" i="6" l="1"/>
  <c r="K49" i="6"/>
  <c r="L89" i="6" l="1"/>
  <c r="L84" i="6" s="1"/>
  <c r="K89" i="6"/>
  <c r="K84" i="6" s="1"/>
  <c r="L73" i="6"/>
  <c r="L64" i="6" s="1"/>
  <c r="K73" i="6"/>
  <c r="K64" i="6" s="1"/>
  <c r="K80" i="6" l="1"/>
  <c r="L80" i="6"/>
  <c r="L21" i="6" l="1"/>
  <c r="L20" i="6" s="1"/>
  <c r="K21" i="6"/>
  <c r="K20" i="6" s="1"/>
  <c r="L97" i="6" l="1"/>
  <c r="L96" i="6" s="1"/>
  <c r="L78" i="6"/>
  <c r="L76" i="6"/>
  <c r="L62" i="6"/>
  <c r="L59" i="6"/>
  <c r="L55" i="6"/>
  <c r="L52" i="6"/>
  <c r="L47" i="6"/>
  <c r="L46" i="6" s="1"/>
  <c r="L44" i="6"/>
  <c r="L43" i="6" s="1"/>
  <c r="L31" i="6"/>
  <c r="L28" i="6" s="1"/>
  <c r="L58" i="6" l="1"/>
  <c r="L51" i="6"/>
  <c r="L33" i="6" s="1"/>
  <c r="L75" i="6"/>
  <c r="K47" i="6"/>
  <c r="K46" i="6" s="1"/>
  <c r="L57" i="6" l="1"/>
  <c r="L109" i="6" s="1"/>
  <c r="K97" i="6"/>
  <c r="K96" i="6" s="1"/>
  <c r="K78" i="6"/>
  <c r="K76" i="6"/>
  <c r="K62" i="6"/>
  <c r="K59" i="6"/>
  <c r="K55" i="6"/>
  <c r="K52" i="6"/>
  <c r="K44" i="6"/>
  <c r="K43" i="6" s="1"/>
  <c r="K31" i="6"/>
  <c r="K28" i="6" s="1"/>
  <c r="K58" i="6" l="1"/>
  <c r="K75" i="6"/>
  <c r="K51" i="6"/>
  <c r="K33" i="6" s="1"/>
  <c r="K57" i="6" l="1"/>
  <c r="K109" i="6" s="1"/>
</calcChain>
</file>

<file path=xl/sharedStrings.xml><?xml version="1.0" encoding="utf-8"?>
<sst xmlns="http://schemas.openxmlformats.org/spreadsheetml/2006/main" count="352" uniqueCount="261">
  <si>
    <t>Целевая статья</t>
  </si>
  <si>
    <t>Руководство и управление в сфере установленных функций органов местного самоуправления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</si>
  <si>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</si>
  <si>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Информационное освещение деятельности органов местного самоуправления в средствах массовой информации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</si>
  <si>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</si>
  <si>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</si>
  <si>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</si>
  <si>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</si>
  <si>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</si>
  <si>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1900140100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</si>
  <si>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</si>
  <si>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</si>
  <si>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</si>
  <si>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</si>
  <si>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</si>
  <si>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</si>
  <si>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</si>
  <si>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</si>
  <si>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</si>
  <si>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</si>
  <si>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</si>
  <si>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</si>
  <si>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</si>
  <si>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</si>
  <si>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</si>
  <si>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</si>
  <si>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</si>
  <si>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</si>
  <si>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</si>
  <si>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</si>
  <si>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</si>
  <si>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2690070010</t>
  </si>
  <si>
    <t>2690010030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</si>
  <si>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</si>
  <si>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</si>
  <si>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</si>
  <si>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</si>
  <si>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</si>
  <si>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</si>
  <si>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2690093090</t>
  </si>
  <si>
    <t>2560110030</t>
  </si>
  <si>
    <t>2560170010</t>
  </si>
  <si>
    <t>2700000000</t>
  </si>
  <si>
    <t>2790040150</t>
  </si>
  <si>
    <t>Подпрограмма "Развитие системы дополнительного образования в сфере культуры и искусства"</t>
  </si>
  <si>
    <t>2620270210</t>
  </si>
  <si>
    <t>Мероприятия муниципальной программы "Развитие образования Пограничного муниципального района"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</si>
  <si>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</si>
  <si>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</si>
  <si>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</si>
  <si>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</si>
  <si>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</si>
  <si>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>2490000000</t>
  </si>
  <si>
    <t>2490020110</t>
  </si>
  <si>
    <t>2800000000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</si>
  <si>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</si>
  <si>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2890000000</t>
  </si>
  <si>
    <t>2890020160</t>
  </si>
  <si>
    <t>2560270250</t>
  </si>
  <si>
    <t>001</t>
  </si>
  <si>
    <t>002</t>
  </si>
  <si>
    <t>003</t>
  </si>
  <si>
    <t>Распределение</t>
  </si>
  <si>
    <t>№</t>
  </si>
  <si>
    <t>Наименование показателей</t>
  </si>
  <si>
    <t>Вед.</t>
  </si>
  <si>
    <t>#Н/Д</t>
  </si>
  <si>
    <t>6.1.1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</si>
  <si>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</si>
  <si>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</si>
  <si>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</si>
  <si>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7.1.1</t>
  </si>
  <si>
    <t>Основное мероприятие "Повышение качества и доступности предоставляемых населению услуг ЖКХ"</t>
  </si>
  <si>
    <t>2110100000</t>
  </si>
  <si>
    <t>25100000000</t>
  </si>
  <si>
    <t>Основное мероприятие «Организация деятельности учреждений культуры»</t>
  </si>
  <si>
    <t>2510100000</t>
  </si>
  <si>
    <t>25200000000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</si>
  <si>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</si>
  <si>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</si>
  <si>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</si>
  <si>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</si>
  <si>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</si>
  <si>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</si>
  <si>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</si>
  <si>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</si>
  <si>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</si>
  <si>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26200000000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</si>
  <si>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</si>
  <si>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</si>
  <si>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Субвенции бюджетам муниципальных районов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</si>
  <si>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</si>
  <si>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</si>
  <si>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</si>
  <si>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</si>
  <si>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 xml:space="preserve">Обеспечение деятельности подведомственных учреждений  </t>
  </si>
  <si>
    <t>Мероприятия муниципальной программы "Управление муниципальной собственностью Пограничного муниципального района"</t>
  </si>
  <si>
    <t>Перечисление взносов на капитальный ремонт многоквартирных домов</t>
  </si>
  <si>
    <t>Основное мероприятие "Антикризисные мероприятия"</t>
  </si>
  <si>
    <t>2560200000</t>
  </si>
  <si>
    <t>2110170010</t>
  </si>
  <si>
    <t>(рублей)</t>
  </si>
  <si>
    <t>Муниципальная программа "Модернизация дорожной сети в Пограничном муниципальном округе"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</si>
  <si>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</si>
  <si>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</t>
  </si>
  <si>
    <t>Расходы, направленные на обеспечение населения сельских территорий услугами ЖКХ</t>
  </si>
  <si>
    <t>Муниципальная программа "Информационное общество Пограничного муниципального округа"</t>
  </si>
  <si>
    <t>Мероприятия муниципальной программы "Информационное общество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</si>
  <si>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</si>
  <si>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</si>
  <si>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</si>
  <si>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</si>
  <si>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</si>
  <si>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2560100000</t>
  </si>
  <si>
    <t>Муниципальная программа "Развитие образования Пограничного муниципального округа"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</si>
  <si>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</si>
  <si>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Муниципальная программа "Управление собственностью Пограничного муниципального округа"</t>
  </si>
  <si>
    <t>Обеспечение детей-сирот,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</si>
  <si>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Подпрограмма "Развитие культуры в Пограничном муниципальном округе"</t>
  </si>
  <si>
    <t>1.1.1</t>
  </si>
  <si>
    <t>4.1</t>
  </si>
  <si>
    <t>5.1</t>
  </si>
  <si>
    <t>5.2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</si>
  <si>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</si>
  <si>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>Подпрограмма" Обеспечение жилыми помещениями детей- сирот, детей, оставшихся без попечения родителей, лиц из числа- сирот и детей, оставшихся без попечения родителей"</t>
  </si>
  <si>
    <t>6.1</t>
  </si>
  <si>
    <t>Основное мероприятие: "Создание условий для реализации детьми - сиротами права на обеспечение жилыми помещениями на территории Пограничного муниципального округа"</t>
  </si>
  <si>
    <t>2740000000</t>
  </si>
  <si>
    <t>27401M0820</t>
  </si>
  <si>
    <t>2740100000</t>
  </si>
  <si>
    <t>6.1.2</t>
  </si>
  <si>
    <t>Сумма                на 2023 год</t>
  </si>
  <si>
    <t>Муниципальная программа "Развитие физической культуры и спорта в Пограничном муниципальном округе"</t>
  </si>
  <si>
    <t>02</t>
  </si>
  <si>
    <t>0900000000</t>
  </si>
  <si>
    <t>Основное мероприятие "Организация физкультурно - оздоровительной работы"</t>
  </si>
  <si>
    <t>090P592220</t>
  </si>
  <si>
    <t>2.1.1</t>
  </si>
  <si>
    <t>3.1.1</t>
  </si>
  <si>
    <t>6.2</t>
  </si>
  <si>
    <t>6.2.1</t>
  </si>
  <si>
    <t>6.3</t>
  </si>
  <si>
    <t>6.3.1</t>
  </si>
  <si>
    <t>6.3.2</t>
  </si>
  <si>
    <t>6.4</t>
  </si>
  <si>
    <t>7.1</t>
  </si>
  <si>
    <t>7.1.2</t>
  </si>
  <si>
    <t>8.1.1</t>
  </si>
  <si>
    <t>Основное мероприятие «Укрепление материально-технической базы муниципальных учреждений»</t>
  </si>
  <si>
    <t>Обеспечение развития и укрепления материально-технической базы домов культуры в населенных пунктах с числом жителей до 50 тысяч человек за счет средств краевого бюджета</t>
  </si>
  <si>
    <t>25104L4670</t>
  </si>
  <si>
    <t>2510400000</t>
  </si>
  <si>
    <t>Основное мероприятие «Создание единого информационного поля»</t>
  </si>
  <si>
    <t>2530200000</t>
  </si>
  <si>
    <t>Субсидии на комплектование книжных фондов и обеспечение информационно-техническим оборудованием библиотек</t>
  </si>
  <si>
    <t>2530292540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</si>
  <si>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</si>
  <si>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</si>
  <si>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</si>
  <si>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</si>
  <si>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Основное мероприятие "Повышение комфортности проживания граждан"</t>
  </si>
  <si>
    <t xml:space="preserve">Мероприятия по благоустройству дворовых территорий за счет средств краевого бюджета </t>
  </si>
  <si>
    <t xml:space="preserve">Благоустройство дворовых территорий многоквартирных домов, общественных территорий расположенных на территории Пограничного муниципального округа (НП)
</t>
  </si>
  <si>
    <t>3100192610</t>
  </si>
  <si>
    <t>310F255550</t>
  </si>
  <si>
    <t>3100100000</t>
  </si>
  <si>
    <t>3100000000</t>
  </si>
  <si>
    <t>Мероприятия по организации физкультурно- спортивной работы по месту жительства за счет средств краевого бюджета (НП)</t>
  </si>
  <si>
    <t>Приложение 11</t>
  </si>
  <si>
    <t xml:space="preserve"> бюджетных ассигнований  по муниципальным программам Пограничного муниципального округа на плановый период 2023-2024 годов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</si>
  <si>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</si>
  <si>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</si>
  <si>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</si>
  <si>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</si>
  <si>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Оснащение объектов спортивной инфраструктуры  спортивно-технологическим оборудованием (НП)</t>
  </si>
  <si>
    <t>090P552280</t>
  </si>
  <si>
    <t>Сумма                на 2024 год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</si>
  <si>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</si>
  <si>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</si>
  <si>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</si>
  <si>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характера"</t>
  </si>
  <si>
    <t>1600100000</t>
  </si>
  <si>
    <t>1600140060</t>
  </si>
  <si>
    <t>3</t>
  </si>
  <si>
    <t>4</t>
  </si>
  <si>
    <t>4.1.1</t>
  </si>
  <si>
    <t>Обеспечение населения  услугами водоснабжения</t>
  </si>
  <si>
    <t>2110120220</t>
  </si>
  <si>
    <t>5</t>
  </si>
  <si>
    <t>Подпрограмма "Развитие информационной системы"</t>
  </si>
  <si>
    <t>2420000000</t>
  </si>
  <si>
    <t>Мероприятия, направленные на развитие информатизации и защиты информатизации</t>
  </si>
  <si>
    <t>2420140030</t>
  </si>
  <si>
    <t>6</t>
  </si>
  <si>
    <t>Проведение работ по восстановлениювоинских захоронений, находящихся в муниципальной собственности</t>
  </si>
  <si>
    <t>25101L2990</t>
  </si>
  <si>
    <t>Развитие сети учреждений культурно-досугового типа (НП)</t>
  </si>
  <si>
    <t>251А155130</t>
  </si>
  <si>
    <t>6.4.1</t>
  </si>
  <si>
    <t>6.4.2</t>
  </si>
  <si>
    <t>Антикризисные мероприятия</t>
  </si>
  <si>
    <t>7</t>
  </si>
  <si>
    <t>7.2</t>
  </si>
  <si>
    <t>7.2.1</t>
  </si>
  <si>
    <t>7.2.2.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</si>
  <si>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</si>
  <si>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</si>
  <si>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</si>
  <si>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26202R3041</t>
  </si>
  <si>
    <t>7.2.3</t>
  </si>
  <si>
    <t>Федеральный проект "Современная школа"</t>
  </si>
  <si>
    <t>262E100000</t>
  </si>
  <si>
    <t>262E193140</t>
  </si>
  <si>
    <t>7.3</t>
  </si>
  <si>
    <t>7.3.1</t>
  </si>
  <si>
    <t>7.3.2</t>
  </si>
  <si>
    <t>Основное мероприятие «Организация и обеспечение отдыха и оздоровления детей и подростков»</t>
  </si>
  <si>
    <t>2630200000</t>
  </si>
  <si>
    <t>Субвенции на обеспечение оздоровления и отдыха детей (за исключением организации отдыха детей в каникулярное время)</t>
  </si>
  <si>
    <t>2630293080</t>
  </si>
  <si>
    <t>7.4</t>
  </si>
  <si>
    <t>8</t>
  </si>
  <si>
    <t>8.1</t>
  </si>
  <si>
    <t>Подпрограмма "Управление муниципальным имуществом, находящимся в собственности Пограничного муниципального округа"</t>
  </si>
  <si>
    <t>2720000000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</si>
  <si>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</si>
  <si>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</si>
  <si>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Оценка недвижимости, признание прав и регулирование отношений по муниципальной собственности</t>
  </si>
  <si>
    <t>2720120010</t>
  </si>
  <si>
    <t>Содержание и обслуживание казны Пограничного муниципального округа</t>
  </si>
  <si>
    <t>2720120020</t>
  </si>
  <si>
    <t>8.2</t>
  </si>
  <si>
    <t>8.2.1</t>
  </si>
  <si>
    <t xml:space="preserve"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</t>
  </si>
  <si>
    <t>27401R0820</t>
  </si>
  <si>
    <t>8.3</t>
  </si>
  <si>
    <t>9</t>
  </si>
  <si>
    <t>10</t>
  </si>
  <si>
    <t>Муниципальная программа " Благоустройство территории Пограничного муниципального округа "</t>
  </si>
  <si>
    <t>2900000000</t>
  </si>
  <si>
    <t>10.1.1</t>
  </si>
  <si>
    <t>Основное мероприятие "Благоустройство территорий"</t>
  </si>
  <si>
    <t xml:space="preserve">Расходы на организацию и содержание мест захоронения </t>
  </si>
  <si>
    <t>2900100000</t>
  </si>
  <si>
    <t>2900120200</t>
  </si>
  <si>
    <t>Уличное освещение</t>
  </si>
  <si>
    <t>2900120250</t>
  </si>
  <si>
    <t>11</t>
  </si>
  <si>
    <t>9.1</t>
  </si>
  <si>
    <t>11.1.1</t>
  </si>
  <si>
    <t>31001S2610</t>
  </si>
  <si>
    <t xml:space="preserve">Мероприятия по благоустройству дворовых территорий за счет средств местного бюджета </t>
  </si>
  <si>
    <t>11.1.2</t>
  </si>
  <si>
    <t>Федеральный проект "Формирование комфортной городской среды"</t>
  </si>
  <si>
    <t>310F200000</t>
  </si>
  <si>
    <t>1</t>
  </si>
  <si>
    <t>2</t>
  </si>
  <si>
    <t>Мероприятия по землеустройству и землепользованию</t>
  </si>
  <si>
    <t>2790020150</t>
  </si>
  <si>
    <t>к  муниципальному правовому акту             Пограничного муниципального округа</t>
  </si>
  <si>
    <t>от 26.11.2021 № 114-МПА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</si>
</sst>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i/>
      <sz val="10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i/>
      <sz val="10"/>
      <name val="Arial Cyr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32" fillId="0" borderId="15">
      <alignment horizontal="center" vertical="top" shrinkToFit="1"/>
    </xf>
    <xf numFmtId="0" fontId="17" fillId="0" borderId="0"/>
  </cellStyleXfs>
  <cellXfs count="102">
    <xf numFmtId="0" fontId="0" fillId="0" borderId="0" xfId="0"/>
    <xf numFmtId="49" fontId="18" fillId="0" borderId="10" xfId="0" applyNumberFormat="1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 shrinkToFit="1"/>
    </xf>
    <xf numFmtId="0" fontId="20" fillId="15" borderId="0" xfId="0" applyFont="1" applyFill="1"/>
    <xf numFmtId="0" fontId="20" fillId="0" borderId="0" xfId="0" applyFont="1" applyFill="1"/>
    <xf numFmtId="0" fontId="0" fillId="15" borderId="0" xfId="0" applyFont="1" applyFill="1"/>
    <xf numFmtId="0" fontId="24" fillId="0" borderId="0" xfId="0" applyFont="1" applyFill="1" applyBorder="1" applyAlignment="1">
      <alignment horizontal="right"/>
    </xf>
    <xf numFmtId="0" fontId="19" fillId="0" borderId="10" xfId="0" applyFont="1" applyFill="1" applyBorder="1" applyAlignment="1">
      <alignment horizontal="center" vertical="center" wrapText="1"/>
    </xf>
    <xf numFmtId="49" fontId="28" fillId="0" borderId="10" xfId="0" applyNumberFormat="1" applyFont="1" applyFill="1" applyBorder="1" applyAlignment="1">
      <alignment horizontal="center" vertical="center" shrinkToFit="1"/>
    </xf>
    <xf numFmtId="0" fontId="30" fillId="15" borderId="0" xfId="0" applyFont="1" applyFill="1"/>
    <xf numFmtId="49" fontId="19" fillId="0" borderId="10" xfId="0" applyNumberFormat="1" applyFont="1" applyFill="1" applyBorder="1" applyAlignment="1">
      <alignment horizontal="center" vertical="center" shrinkToFit="1"/>
    </xf>
    <xf numFmtId="49" fontId="26" fillId="0" borderId="10" xfId="0" applyNumberFormat="1" applyFont="1" applyFill="1" applyBorder="1" applyAlignment="1">
      <alignment horizontal="center" vertical="center" shrinkToFit="1"/>
    </xf>
    <xf numFmtId="0" fontId="27" fillId="0" borderId="10" xfId="0" applyFont="1" applyFill="1" applyBorder="1" applyAlignment="1">
      <alignment vertical="center" wrapText="1"/>
    </xf>
    <xf numFmtId="0" fontId="31" fillId="0" borderId="10" xfId="0" applyFont="1" applyFill="1" applyBorder="1" applyAlignment="1">
      <alignment horizontal="left"/>
    </xf>
    <xf numFmtId="0" fontId="31" fillId="0" borderId="10" xfId="0" applyFont="1" applyFill="1" applyBorder="1" applyAlignment="1">
      <alignment horizontal="right"/>
    </xf>
    <xf numFmtId="0" fontId="0" fillId="0" borderId="0" xfId="0" applyFont="1" applyFill="1"/>
    <xf numFmtId="0" fontId="25" fillId="0" borderId="10" xfId="0" applyFont="1" applyFill="1" applyBorder="1" applyAlignment="1">
      <alignment horizontal="left" vertical="center" wrapText="1" shrinkToFit="1"/>
    </xf>
    <xf numFmtId="0" fontId="27" fillId="0" borderId="10" xfId="0" applyFont="1" applyFill="1" applyBorder="1" applyAlignment="1">
      <alignment horizontal="left" vertical="center" wrapText="1" shrinkToFit="1"/>
    </xf>
    <xf numFmtId="0" fontId="19" fillId="0" borderId="0" xfId="0" applyFont="1" applyFill="1" applyBorder="1" applyAlignment="1">
      <alignment horizontal="right"/>
    </xf>
    <xf numFmtId="49" fontId="27" fillId="0" borderId="10" xfId="0" applyNumberFormat="1" applyFont="1" applyFill="1" applyBorder="1" applyAlignment="1">
      <alignment horizontal="center" vertical="center"/>
    </xf>
    <xf numFmtId="49" fontId="27" fillId="0" borderId="10" xfId="0" applyNumberFormat="1" applyFont="1" applyFill="1" applyBorder="1" applyAlignment="1">
      <alignment horizontal="left" vertical="center" wrapText="1"/>
    </xf>
    <xf numFmtId="49" fontId="25" fillId="0" borderId="10" xfId="0" applyNumberFormat="1" applyFont="1" applyFill="1" applyBorder="1" applyAlignment="1">
      <alignment horizontal="left" vertical="center" wrapText="1"/>
    </xf>
    <xf numFmtId="49" fontId="18" fillId="0" borderId="10" xfId="0" applyNumberFormat="1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wrapText="1"/>
    </xf>
    <xf numFmtId="0" fontId="24" fillId="0" borderId="11" xfId="0" applyFont="1" applyFill="1" applyBorder="1" applyAlignment="1">
      <alignment horizontal="right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4" fontId="29" fillId="0" borderId="14" xfId="0" applyNumberFormat="1" applyFont="1" applyFill="1" applyBorder="1" applyAlignment="1">
      <alignment horizontal="right" vertical="top" shrinkToFit="1"/>
    </xf>
    <xf numFmtId="0" fontId="21" fillId="0" borderId="0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/>
    </xf>
    <xf numFmtId="0" fontId="21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4" fontId="18" fillId="16" borderId="10" xfId="0" applyNumberFormat="1" applyFont="1" applyFill="1" applyBorder="1" applyAlignment="1">
      <alignment horizontal="center" vertical="center" shrinkToFit="1"/>
    </xf>
    <xf numFmtId="0" fontId="0" fillId="17" borderId="0" xfId="0" applyFont="1" applyFill="1"/>
    <xf numFmtId="0" fontId="18" fillId="0" borderId="0" xfId="0" applyFont="1" applyFill="1" applyBorder="1" applyAlignment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left" vertical="center" wrapText="1"/>
    </xf>
    <xf numFmtId="49" fontId="25" fillId="0" borderId="10" xfId="0" applyNumberFormat="1" applyFont="1" applyBorder="1" applyAlignment="1">
      <alignment horizontal="center" vertical="center" shrinkToFit="1"/>
    </xf>
    <xf numFmtId="0" fontId="29" fillId="0" borderId="14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4" fontId="36" fillId="16" borderId="10" xfId="0" applyNumberFormat="1" applyFont="1" applyFill="1" applyBorder="1" applyAlignment="1">
      <alignment horizontal="center" vertical="center"/>
    </xf>
    <xf numFmtId="49" fontId="28" fillId="0" borderId="10" xfId="0" applyNumberFormat="1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4" fontId="36" fillId="16" borderId="10" xfId="25" applyNumberFormat="1" applyFont="1" applyFill="1" applyBorder="1" applyAlignment="1">
      <alignment horizontal="center" vertical="center"/>
    </xf>
    <xf numFmtId="49" fontId="18" fillId="16" borderId="10" xfId="0" applyNumberFormat="1" applyFont="1" applyFill="1" applyBorder="1" applyAlignment="1">
      <alignment horizontal="center" vertical="center" shrinkToFit="1"/>
    </xf>
    <xf numFmtId="0" fontId="18" fillId="16" borderId="10" xfId="0" applyFont="1" applyFill="1" applyBorder="1" applyAlignment="1">
      <alignment horizontal="left" vertical="center" wrapText="1"/>
    </xf>
    <xf numFmtId="49" fontId="26" fillId="0" borderId="10" xfId="0" applyNumberFormat="1" applyFont="1" applyFill="1" applyBorder="1" applyAlignment="1">
      <alignment horizontal="center" vertical="center" wrapText="1"/>
    </xf>
    <xf numFmtId="0" fontId="25" fillId="16" borderId="10" xfId="0" applyFont="1" applyFill="1" applyBorder="1" applyAlignment="1">
      <alignment horizontal="left" vertical="center" wrapText="1"/>
    </xf>
    <xf numFmtId="0" fontId="27" fillId="16" borderId="10" xfId="0" applyFont="1" applyFill="1" applyBorder="1" applyAlignment="1">
      <alignment horizontal="left" vertical="center" wrapText="1"/>
    </xf>
    <xf numFmtId="49" fontId="27" fillId="0" borderId="10" xfId="0" applyNumberFormat="1" applyFont="1" applyBorder="1" applyAlignment="1">
      <alignment horizontal="center" vertical="center" shrinkToFit="1"/>
    </xf>
    <xf numFmtId="0" fontId="35" fillId="15" borderId="0" xfId="0" applyFont="1" applyFill="1"/>
    <xf numFmtId="49" fontId="0" fillId="0" borderId="0" xfId="0" applyNumberFormat="1" applyFont="1" applyFill="1"/>
    <xf numFmtId="49" fontId="20" fillId="0" borderId="0" xfId="0" applyNumberFormat="1" applyFont="1" applyFill="1"/>
    <xf numFmtId="49" fontId="25" fillId="0" borderId="10" xfId="0" applyNumberFormat="1" applyFont="1" applyFill="1" applyBorder="1" applyAlignment="1">
      <alignment horizontal="center" vertical="center"/>
    </xf>
    <xf numFmtId="49" fontId="30" fillId="0" borderId="10" xfId="0" applyNumberFormat="1" applyFont="1" applyFill="1" applyBorder="1"/>
    <xf numFmtId="0" fontId="18" fillId="16" borderId="10" xfId="0" applyFont="1" applyFill="1" applyBorder="1" applyAlignment="1">
      <alignment vertical="center" wrapText="1"/>
    </xf>
    <xf numFmtId="0" fontId="35" fillId="17" borderId="0" xfId="0" applyFont="1" applyFill="1"/>
    <xf numFmtId="0" fontId="25" fillId="0" borderId="17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49" fontId="18" fillId="16" borderId="10" xfId="25" applyNumberFormat="1" applyFont="1" applyFill="1" applyBorder="1" applyAlignment="1">
      <alignment horizontal="center" vertical="center" wrapText="1" shrinkToFit="1"/>
    </xf>
    <xf numFmtId="0" fontId="18" fillId="0" borderId="10" xfId="0" applyFont="1" applyFill="1" applyBorder="1" applyAlignment="1">
      <alignment horizontal="left" vertical="center" wrapText="1" shrinkToFit="1"/>
    </xf>
    <xf numFmtId="0" fontId="25" fillId="16" borderId="10" xfId="0" applyFont="1" applyFill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4" fontId="24" fillId="0" borderId="14" xfId="0" applyNumberFormat="1" applyFont="1" applyFill="1" applyBorder="1" applyAlignment="1">
      <alignment horizontal="right" vertical="center" shrinkToFit="1"/>
    </xf>
    <xf numFmtId="0" fontId="27" fillId="0" borderId="10" xfId="0" applyFont="1" applyBorder="1" applyAlignment="1">
      <alignment vertical="center" wrapText="1"/>
    </xf>
    <xf numFmtId="4" fontId="33" fillId="0" borderId="14" xfId="0" applyNumberFormat="1" applyFont="1" applyFill="1" applyBorder="1" applyAlignment="1">
      <alignment horizontal="right" vertical="center" shrinkToFit="1"/>
    </xf>
    <xf numFmtId="0" fontId="35" fillId="17" borderId="0" xfId="0" applyFont="1" applyFill="1" applyAlignment="1">
      <alignment vertical="center"/>
    </xf>
    <xf numFmtId="0" fontId="35" fillId="15" borderId="0" xfId="0" applyFont="1" applyFill="1" applyAlignment="1">
      <alignment vertical="center"/>
    </xf>
    <xf numFmtId="0" fontId="27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4" fontId="33" fillId="0" borderId="0" xfId="0" applyNumberFormat="1" applyFont="1" applyFill="1" applyBorder="1" applyAlignment="1">
      <alignment horizontal="right" vertical="center" shrinkToFit="1"/>
    </xf>
    <xf numFmtId="4" fontId="24" fillId="0" borderId="0" xfId="0" applyNumberFormat="1" applyFont="1" applyFill="1" applyBorder="1" applyAlignment="1">
      <alignment horizontal="right" vertical="center" shrinkToFit="1"/>
    </xf>
    <xf numFmtId="0" fontId="0" fillId="0" borderId="0" xfId="0" applyFont="1" applyFill="1" applyAlignment="1">
      <alignment vertical="center"/>
    </xf>
    <xf numFmtId="49" fontId="0" fillId="0" borderId="10" xfId="0" applyNumberFormat="1" applyFont="1" applyFill="1" applyBorder="1" applyAlignment="1">
      <alignment vertical="center"/>
    </xf>
    <xf numFmtId="49" fontId="18" fillId="0" borderId="10" xfId="0" applyNumberFormat="1" applyFont="1" applyFill="1" applyBorder="1" applyAlignment="1">
      <alignment vertical="center"/>
    </xf>
    <xf numFmtId="0" fontId="35" fillId="0" borderId="0" xfId="0" applyFont="1" applyFill="1" applyAlignment="1">
      <alignment vertical="center"/>
    </xf>
    <xf numFmtId="4" fontId="29" fillId="0" borderId="14" xfId="0" applyNumberFormat="1" applyFont="1" applyFill="1" applyBorder="1" applyAlignment="1">
      <alignment horizontal="right" vertical="center" shrinkToFit="1"/>
    </xf>
    <xf numFmtId="4" fontId="26" fillId="16" borderId="10" xfId="0" applyNumberFormat="1" applyFont="1" applyFill="1" applyBorder="1" applyAlignment="1">
      <alignment horizontal="center" vertical="center" wrapText="1"/>
    </xf>
    <xf numFmtId="4" fontId="28" fillId="16" borderId="10" xfId="0" applyNumberFormat="1" applyFont="1" applyFill="1" applyBorder="1" applyAlignment="1">
      <alignment horizontal="center" vertical="center" wrapText="1"/>
    </xf>
    <xf numFmtId="4" fontId="19" fillId="16" borderId="10" xfId="0" applyNumberFormat="1" applyFont="1" applyFill="1" applyBorder="1" applyAlignment="1">
      <alignment horizontal="center" vertical="center" wrapText="1"/>
    </xf>
    <xf numFmtId="4" fontId="36" fillId="16" borderId="10" xfId="0" applyNumberFormat="1" applyFont="1" applyFill="1" applyBorder="1" applyAlignment="1">
      <alignment horizontal="center" vertical="center" shrinkToFit="1"/>
    </xf>
    <xf numFmtId="4" fontId="37" fillId="16" borderId="10" xfId="0" applyNumberFormat="1" applyFont="1" applyFill="1" applyBorder="1" applyAlignment="1">
      <alignment horizontal="center" vertical="center" shrinkToFit="1"/>
    </xf>
    <xf numFmtId="4" fontId="38" fillId="16" borderId="10" xfId="0" applyNumberFormat="1" applyFont="1" applyFill="1" applyBorder="1" applyAlignment="1">
      <alignment horizontal="center" vertical="center"/>
    </xf>
    <xf numFmtId="4" fontId="25" fillId="16" borderId="10" xfId="0" applyNumberFormat="1" applyFont="1" applyFill="1" applyBorder="1" applyAlignment="1">
      <alignment horizontal="center" vertical="center" shrinkToFit="1"/>
    </xf>
    <xf numFmtId="4" fontId="27" fillId="16" borderId="10" xfId="0" applyNumberFormat="1" applyFont="1" applyFill="1" applyBorder="1" applyAlignment="1">
      <alignment horizontal="center" vertical="center" shrinkToFit="1"/>
    </xf>
    <xf numFmtId="4" fontId="19" fillId="16" borderId="10" xfId="0" applyNumberFormat="1" applyFont="1" applyFill="1" applyBorder="1" applyAlignment="1">
      <alignment horizontal="center" vertical="center" shrinkToFit="1"/>
    </xf>
    <xf numFmtId="4" fontId="38" fillId="16" borderId="10" xfId="25" applyNumberFormat="1" applyFont="1" applyFill="1" applyBorder="1" applyAlignment="1">
      <alignment horizontal="center" vertical="center"/>
    </xf>
    <xf numFmtId="4" fontId="34" fillId="16" borderId="10" xfId="0" applyNumberFormat="1" applyFont="1" applyFill="1" applyBorder="1" applyAlignment="1">
      <alignment horizontal="right" vertical="top" shrinkToFit="1"/>
    </xf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right" vertical="top" wrapText="1"/>
    </xf>
    <xf numFmtId="0" fontId="20" fillId="0" borderId="0" xfId="0" applyFont="1" applyFill="1" applyAlignment="1">
      <alignment horizontal="right"/>
    </xf>
  </cellXfs>
  <cellStyles count="26">
    <cellStyle name="ex69" xfId="24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25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9"/>
  <sheetViews>
    <sheetView tabSelected="1" topLeftCell="A97" workbookViewId="0">
      <selection activeCell="M111" sqref="M111"/>
    </sheetView>
  </sheetViews>
  <sheetFormatPr defaultRowHeight="12.75" outlineLevelRow="1" x14ac:dyDescent="0.2"/>
  <cols>
    <col min="1" max="1" width="7.42578125" style="59" customWidth="1"/>
    <col min="2" max="2" width="66.28515625" style="17" customWidth="1"/>
    <col min="3" max="3" width="7.7109375" style="17" customWidth="1"/>
    <col min="4" max="4" width="12.28515625" style="17" customWidth="1"/>
    <col min="5" max="10" width="0" style="17" hidden="1" customWidth="1"/>
    <col min="11" max="12" width="13.7109375" style="17" customWidth="1"/>
    <col min="13" max="16384" width="9.140625" style="7"/>
  </cols>
  <sheetData>
    <row r="1" spans="1:12" ht="18.75" x14ac:dyDescent="0.3">
      <c r="B1" s="7"/>
      <c r="K1" s="32"/>
      <c r="L1" s="32"/>
    </row>
    <row r="3" spans="1:12" s="5" customFormat="1" ht="15.75" x14ac:dyDescent="0.25">
      <c r="A3" s="60"/>
      <c r="B3" s="6"/>
      <c r="C3" s="6"/>
      <c r="D3" s="99" t="s">
        <v>168</v>
      </c>
      <c r="E3" s="99"/>
      <c r="F3" s="99"/>
      <c r="G3" s="99"/>
      <c r="H3" s="99"/>
      <c r="I3" s="99"/>
      <c r="J3" s="99"/>
      <c r="K3" s="99"/>
      <c r="L3" s="99"/>
    </row>
    <row r="4" spans="1:12" s="5" customFormat="1" ht="31.5" customHeight="1" x14ac:dyDescent="0.25">
      <c r="A4" s="60"/>
      <c r="B4" s="6"/>
      <c r="C4" s="100" t="s">
        <v>259</v>
      </c>
      <c r="D4" s="100"/>
      <c r="E4" s="100"/>
      <c r="F4" s="100"/>
      <c r="G4" s="100"/>
      <c r="H4" s="100"/>
      <c r="I4" s="100"/>
      <c r="J4" s="100"/>
      <c r="K4" s="100"/>
      <c r="L4" s="100"/>
    </row>
    <row r="5" spans="1:12" s="5" customFormat="1" ht="16.5" customHeight="1" x14ac:dyDescent="0.25">
      <c r="A5" s="60"/>
      <c r="B5" s="6"/>
      <c r="C5" s="33"/>
      <c r="D5" s="33"/>
      <c r="E5" s="26"/>
      <c r="F5" s="26"/>
      <c r="G5" s="6"/>
      <c r="H5" s="6"/>
      <c r="I5" s="6"/>
      <c r="J5" s="6"/>
      <c r="K5" s="101" t="s">
        <v>260</v>
      </c>
      <c r="L5" s="101"/>
    </row>
    <row r="6" spans="1:12" s="5" customFormat="1" ht="16.5" customHeight="1" x14ac:dyDescent="0.25">
      <c r="A6" s="60"/>
      <c r="B6" s="6"/>
      <c r="C6" s="31"/>
      <c r="D6" s="31"/>
      <c r="E6" s="26"/>
      <c r="F6" s="26"/>
      <c r="G6" s="6"/>
      <c r="H6" s="6"/>
      <c r="I6" s="6"/>
      <c r="J6" s="6"/>
      <c r="K6" s="31"/>
      <c r="L6" s="31"/>
    </row>
    <row r="7" spans="1:12" s="5" customFormat="1" ht="20.25" customHeight="1" x14ac:dyDescent="0.3">
      <c r="A7" s="97" t="s">
        <v>62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34"/>
    </row>
    <row r="8" spans="1:12" ht="37.5" customHeight="1" x14ac:dyDescent="0.3">
      <c r="A8" s="98" t="s">
        <v>169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35"/>
    </row>
    <row r="9" spans="1:12" x14ac:dyDescent="0.2">
      <c r="B9" s="8"/>
      <c r="C9" s="8"/>
      <c r="D9" s="8"/>
      <c r="E9" s="27"/>
      <c r="F9" s="27"/>
      <c r="G9" s="27"/>
      <c r="H9" s="27"/>
      <c r="I9" s="27"/>
      <c r="J9" s="27"/>
      <c r="L9" s="20" t="s">
        <v>101</v>
      </c>
    </row>
    <row r="10" spans="1:12" ht="32.25" customHeight="1" x14ac:dyDescent="0.2">
      <c r="A10" s="24" t="s">
        <v>63</v>
      </c>
      <c r="B10" s="9" t="s">
        <v>64</v>
      </c>
      <c r="C10" s="9" t="s">
        <v>65</v>
      </c>
      <c r="D10" s="9" t="s">
        <v>0</v>
      </c>
      <c r="E10" s="28" t="s">
        <v>66</v>
      </c>
      <c r="F10" s="29" t="s">
        <v>66</v>
      </c>
      <c r="G10" s="29" t="s">
        <v>66</v>
      </c>
      <c r="H10" s="29" t="s">
        <v>66</v>
      </c>
      <c r="I10" s="29" t="s">
        <v>66</v>
      </c>
      <c r="J10" s="29" t="s">
        <v>66</v>
      </c>
      <c r="K10" s="9" t="s">
        <v>131</v>
      </c>
      <c r="L10" s="9" t="s">
        <v>176</v>
      </c>
    </row>
    <row r="11" spans="1:12" ht="32.25" customHeight="1" x14ac:dyDescent="0.2">
      <c r="A11" s="61" t="s">
        <v>255</v>
      </c>
      <c r="B11" s="43" t="s">
        <v>132</v>
      </c>
      <c r="C11" s="44"/>
      <c r="D11" s="44" t="s">
        <v>134</v>
      </c>
      <c r="E11" s="44" t="s">
        <v>133</v>
      </c>
      <c r="F11" s="44" t="s">
        <v>134</v>
      </c>
      <c r="G11" s="45"/>
      <c r="H11" s="45"/>
      <c r="I11" s="45"/>
      <c r="J11" s="45"/>
      <c r="K11" s="86">
        <f>SUM(K12,K15:K16)</f>
        <v>587951</v>
      </c>
      <c r="L11" s="86">
        <f>SUM(L12,L15:L16)</f>
        <v>131639.91</v>
      </c>
    </row>
    <row r="12" spans="1:12" ht="32.25" customHeight="1" x14ac:dyDescent="0.2">
      <c r="A12" s="21" t="s">
        <v>119</v>
      </c>
      <c r="B12" s="76" t="s">
        <v>135</v>
      </c>
      <c r="C12" s="49" t="s">
        <v>59</v>
      </c>
      <c r="D12" s="46">
        <v>9001000000</v>
      </c>
      <c r="E12" s="47"/>
      <c r="F12" s="47"/>
      <c r="G12" s="47"/>
      <c r="H12" s="47"/>
      <c r="I12" s="47"/>
      <c r="J12" s="47"/>
      <c r="K12" s="87">
        <f>SUM(K13:K14)</f>
        <v>512000</v>
      </c>
      <c r="L12" s="87">
        <f>SUM(L13:L14)</f>
        <v>0</v>
      </c>
    </row>
    <row r="13" spans="1:12" ht="32.25" customHeight="1" x14ac:dyDescent="0.2">
      <c r="A13" s="21"/>
      <c r="B13" s="53" t="s">
        <v>170</v>
      </c>
      <c r="C13" s="50" t="s">
        <v>59</v>
      </c>
      <c r="D13" s="52" t="s">
        <v>171</v>
      </c>
      <c r="E13" s="47"/>
      <c r="F13" s="47"/>
      <c r="G13" s="47"/>
      <c r="H13" s="47"/>
      <c r="I13" s="47"/>
      <c r="J13" s="47"/>
      <c r="K13" s="88">
        <v>440000</v>
      </c>
      <c r="L13" s="88">
        <v>0</v>
      </c>
    </row>
    <row r="14" spans="1:12" ht="32.25" customHeight="1" x14ac:dyDescent="0.2">
      <c r="A14" s="21"/>
      <c r="B14" s="53" t="s">
        <v>172</v>
      </c>
      <c r="C14" s="50" t="s">
        <v>59</v>
      </c>
      <c r="D14" s="52" t="s">
        <v>173</v>
      </c>
      <c r="E14" s="47"/>
      <c r="F14" s="47"/>
      <c r="G14" s="47"/>
      <c r="H14" s="47"/>
      <c r="I14" s="47"/>
      <c r="J14" s="47"/>
      <c r="K14" s="88">
        <v>72000</v>
      </c>
      <c r="L14" s="88">
        <v>0</v>
      </c>
    </row>
    <row r="15" spans="1:12" ht="32.25" customHeight="1" x14ac:dyDescent="0.2">
      <c r="A15" s="24"/>
      <c r="B15" s="41" t="s">
        <v>167</v>
      </c>
      <c r="C15" s="50" t="s">
        <v>59</v>
      </c>
      <c r="D15" s="42" t="s">
        <v>136</v>
      </c>
      <c r="E15" s="40"/>
      <c r="F15" s="40"/>
      <c r="G15" s="40"/>
      <c r="H15" s="40"/>
      <c r="I15" s="40"/>
      <c r="J15" s="40"/>
      <c r="K15" s="89">
        <v>75951</v>
      </c>
      <c r="L15" s="48">
        <v>73132</v>
      </c>
    </row>
    <row r="16" spans="1:12" ht="32.25" customHeight="1" x14ac:dyDescent="0.2">
      <c r="A16" s="24"/>
      <c r="B16" s="41" t="s">
        <v>174</v>
      </c>
      <c r="C16" s="50" t="s">
        <v>59</v>
      </c>
      <c r="D16" s="42" t="s">
        <v>175</v>
      </c>
      <c r="E16" s="40"/>
      <c r="F16" s="40"/>
      <c r="G16" s="40"/>
      <c r="H16" s="40"/>
      <c r="I16" s="40"/>
      <c r="J16" s="40"/>
      <c r="K16" s="89">
        <v>0</v>
      </c>
      <c r="L16" s="48">
        <v>58507.91</v>
      </c>
    </row>
    <row r="17" spans="1:13" s="11" customFormat="1" ht="39" customHeight="1" x14ac:dyDescent="0.2">
      <c r="A17" s="61" t="s">
        <v>256</v>
      </c>
      <c r="B17" s="55" t="s">
        <v>177</v>
      </c>
      <c r="C17" s="54"/>
      <c r="D17" s="44" t="s">
        <v>178</v>
      </c>
      <c r="E17" s="45"/>
      <c r="F17" s="45"/>
      <c r="G17" s="45"/>
      <c r="H17" s="45"/>
      <c r="I17" s="45"/>
      <c r="J17" s="45"/>
      <c r="K17" s="90">
        <f>K18</f>
        <v>500000</v>
      </c>
      <c r="L17" s="90">
        <f>L18</f>
        <v>0</v>
      </c>
    </row>
    <row r="18" spans="1:13" s="58" customFormat="1" ht="39" customHeight="1" x14ac:dyDescent="0.2">
      <c r="A18" s="21" t="s">
        <v>137</v>
      </c>
      <c r="B18" s="56" t="s">
        <v>180</v>
      </c>
      <c r="C18" s="49" t="s">
        <v>59</v>
      </c>
      <c r="D18" s="57" t="s">
        <v>181</v>
      </c>
      <c r="E18" s="47"/>
      <c r="F18" s="47"/>
      <c r="G18" s="47"/>
      <c r="H18" s="47"/>
      <c r="I18" s="47"/>
      <c r="J18" s="47"/>
      <c r="K18" s="91">
        <f>K19</f>
        <v>500000</v>
      </c>
      <c r="L18" s="91">
        <f>L19</f>
        <v>0</v>
      </c>
    </row>
    <row r="19" spans="1:13" ht="32.25" customHeight="1" x14ac:dyDescent="0.2">
      <c r="A19" s="24"/>
      <c r="B19" s="53" t="s">
        <v>179</v>
      </c>
      <c r="C19" s="50" t="s">
        <v>59</v>
      </c>
      <c r="D19" s="42" t="s">
        <v>182</v>
      </c>
      <c r="E19" s="40"/>
      <c r="F19" s="40"/>
      <c r="G19" s="40"/>
      <c r="H19" s="40"/>
      <c r="I19" s="40"/>
      <c r="J19" s="40"/>
      <c r="K19" s="89">
        <v>500000</v>
      </c>
      <c r="L19" s="48">
        <v>0</v>
      </c>
    </row>
    <row r="20" spans="1:13" ht="32.25" customHeight="1" outlineLevel="1" x14ac:dyDescent="0.2">
      <c r="A20" s="61" t="s">
        <v>183</v>
      </c>
      <c r="B20" s="77" t="s">
        <v>102</v>
      </c>
      <c r="C20" s="13"/>
      <c r="D20" s="13" t="s">
        <v>8</v>
      </c>
      <c r="E20" s="71"/>
      <c r="F20" s="71"/>
      <c r="G20" s="71"/>
      <c r="H20" s="71"/>
      <c r="I20" s="71"/>
      <c r="J20" s="71"/>
      <c r="K20" s="92">
        <f>K21</f>
        <v>10300000</v>
      </c>
      <c r="L20" s="92">
        <f>L21</f>
        <v>10300000</v>
      </c>
      <c r="M20" s="37"/>
    </row>
    <row r="21" spans="1:13" ht="32.25" customHeight="1" outlineLevel="1" x14ac:dyDescent="0.2">
      <c r="A21" s="21" t="s">
        <v>138</v>
      </c>
      <c r="B21" s="76" t="s">
        <v>68</v>
      </c>
      <c r="C21" s="10" t="s">
        <v>59</v>
      </c>
      <c r="D21" s="10" t="s">
        <v>69</v>
      </c>
      <c r="E21" s="71"/>
      <c r="F21" s="71"/>
      <c r="G21" s="71"/>
      <c r="H21" s="71"/>
      <c r="I21" s="71"/>
      <c r="J21" s="71"/>
      <c r="K21" s="93">
        <f>K22</f>
        <v>10300000</v>
      </c>
      <c r="L21" s="93">
        <f>L22</f>
        <v>10300000</v>
      </c>
      <c r="M21" s="37"/>
    </row>
    <row r="22" spans="1:13" ht="18" customHeight="1" outlineLevel="1" x14ac:dyDescent="0.2">
      <c r="A22" s="24"/>
      <c r="B22" s="2" t="s">
        <v>70</v>
      </c>
      <c r="C22" s="12" t="s">
        <v>59</v>
      </c>
      <c r="D22" s="12" t="s">
        <v>9</v>
      </c>
      <c r="E22" s="71"/>
      <c r="F22" s="71"/>
      <c r="G22" s="71"/>
      <c r="H22" s="71"/>
      <c r="I22" s="71"/>
      <c r="J22" s="71"/>
      <c r="K22" s="36">
        <v>10300000</v>
      </c>
      <c r="L22" s="36">
        <v>10300000</v>
      </c>
      <c r="M22" s="37"/>
    </row>
    <row r="23" spans="1:13" ht="40.5" customHeight="1" outlineLevel="1" x14ac:dyDescent="0.2">
      <c r="A23" s="61" t="s">
        <v>184</v>
      </c>
      <c r="B23" s="23" t="s">
        <v>103</v>
      </c>
      <c r="C23" s="13"/>
      <c r="D23" s="13" t="s">
        <v>10</v>
      </c>
      <c r="E23" s="71"/>
      <c r="F23" s="71"/>
      <c r="G23" s="71"/>
      <c r="H23" s="71"/>
      <c r="I23" s="71"/>
      <c r="J23" s="71"/>
      <c r="K23" s="92">
        <v>3100000</v>
      </c>
      <c r="L23" s="92">
        <v>370000</v>
      </c>
      <c r="M23" s="37"/>
    </row>
    <row r="24" spans="1:13" ht="28.5" customHeight="1" outlineLevel="1" x14ac:dyDescent="0.2">
      <c r="A24" s="24" t="s">
        <v>120</v>
      </c>
      <c r="B24" s="25" t="s">
        <v>104</v>
      </c>
      <c r="C24" s="12" t="s">
        <v>59</v>
      </c>
      <c r="D24" s="12" t="s">
        <v>11</v>
      </c>
      <c r="E24" s="71"/>
      <c r="F24" s="71"/>
      <c r="G24" s="71"/>
      <c r="H24" s="71"/>
      <c r="I24" s="71"/>
      <c r="J24" s="71"/>
      <c r="K24" s="36">
        <f>K25</f>
        <v>3100000</v>
      </c>
      <c r="L24" s="36">
        <f>L25</f>
        <v>370000</v>
      </c>
      <c r="M24" s="37"/>
    </row>
    <row r="25" spans="1:13" ht="33" customHeight="1" outlineLevel="1" x14ac:dyDescent="0.2">
      <c r="A25" s="21" t="s">
        <v>185</v>
      </c>
      <c r="B25" s="22" t="s">
        <v>72</v>
      </c>
      <c r="C25" s="10" t="s">
        <v>59</v>
      </c>
      <c r="D25" s="10" t="s">
        <v>73</v>
      </c>
      <c r="E25" s="71"/>
      <c r="F25" s="71"/>
      <c r="G25" s="71"/>
      <c r="H25" s="71"/>
      <c r="I25" s="71"/>
      <c r="J25" s="71"/>
      <c r="K25" s="93">
        <f>SUM(K26:K27)</f>
        <v>3100000</v>
      </c>
      <c r="L25" s="93">
        <f>SUM(L26:L27)</f>
        <v>370000</v>
      </c>
      <c r="M25" s="37"/>
    </row>
    <row r="26" spans="1:13" ht="33" customHeight="1" outlineLevel="1" x14ac:dyDescent="0.2">
      <c r="A26" s="21"/>
      <c r="B26" s="25" t="s">
        <v>186</v>
      </c>
      <c r="C26" s="12" t="s">
        <v>59</v>
      </c>
      <c r="D26" s="52" t="s">
        <v>187</v>
      </c>
      <c r="E26" s="71"/>
      <c r="F26" s="71"/>
      <c r="G26" s="71"/>
      <c r="H26" s="71"/>
      <c r="I26" s="71"/>
      <c r="J26" s="71"/>
      <c r="K26" s="93">
        <v>2730000</v>
      </c>
      <c r="L26" s="93">
        <v>0</v>
      </c>
      <c r="M26" s="37"/>
    </row>
    <row r="27" spans="1:13" ht="28.5" customHeight="1" outlineLevel="1" x14ac:dyDescent="0.2">
      <c r="A27" s="61"/>
      <c r="B27" s="3" t="s">
        <v>105</v>
      </c>
      <c r="C27" s="12" t="s">
        <v>59</v>
      </c>
      <c r="D27" s="1" t="s">
        <v>100</v>
      </c>
      <c r="E27" s="71"/>
      <c r="F27" s="71"/>
      <c r="G27" s="71"/>
      <c r="H27" s="71"/>
      <c r="I27" s="71"/>
      <c r="J27" s="71"/>
      <c r="K27" s="36">
        <v>370000</v>
      </c>
      <c r="L27" s="36">
        <v>370000</v>
      </c>
      <c r="M27" s="37"/>
    </row>
    <row r="28" spans="1:13" ht="33" customHeight="1" outlineLevel="1" x14ac:dyDescent="0.2">
      <c r="A28" s="61" t="s">
        <v>188</v>
      </c>
      <c r="B28" s="78" t="s">
        <v>106</v>
      </c>
      <c r="C28" s="13"/>
      <c r="D28" s="13" t="s">
        <v>6</v>
      </c>
      <c r="E28" s="71"/>
      <c r="F28" s="71"/>
      <c r="G28" s="71"/>
      <c r="H28" s="71"/>
      <c r="I28" s="71"/>
      <c r="J28" s="71"/>
      <c r="K28" s="92">
        <f>K29+K31</f>
        <v>6299920</v>
      </c>
      <c r="L28" s="92">
        <f>L29+L31</f>
        <v>3631620</v>
      </c>
      <c r="M28" s="37"/>
    </row>
    <row r="29" spans="1:13" ht="33" customHeight="1" outlineLevel="1" x14ac:dyDescent="0.2">
      <c r="A29" s="24" t="s">
        <v>121</v>
      </c>
      <c r="B29" s="3" t="s">
        <v>189</v>
      </c>
      <c r="C29" s="12" t="s">
        <v>59</v>
      </c>
      <c r="D29" s="12" t="s">
        <v>190</v>
      </c>
      <c r="E29" s="71"/>
      <c r="F29" s="71"/>
      <c r="G29" s="71"/>
      <c r="H29" s="71"/>
      <c r="I29" s="71"/>
      <c r="J29" s="71"/>
      <c r="K29" s="36">
        <f>K30</f>
        <v>2668300</v>
      </c>
      <c r="L29" s="36">
        <f>L30</f>
        <v>0</v>
      </c>
      <c r="M29" s="37"/>
    </row>
    <row r="30" spans="1:13" ht="33" customHeight="1" outlineLevel="1" x14ac:dyDescent="0.2">
      <c r="A30" s="24"/>
      <c r="B30" s="63" t="s">
        <v>191</v>
      </c>
      <c r="C30" s="12" t="s">
        <v>59</v>
      </c>
      <c r="D30" s="12" t="s">
        <v>192</v>
      </c>
      <c r="E30" s="71"/>
      <c r="F30" s="71"/>
      <c r="G30" s="71"/>
      <c r="H30" s="71"/>
      <c r="I30" s="71"/>
      <c r="J30" s="71"/>
      <c r="K30" s="36">
        <v>2668300</v>
      </c>
      <c r="L30" s="36">
        <v>0</v>
      </c>
      <c r="M30" s="37"/>
    </row>
    <row r="31" spans="1:13" ht="29.85" customHeight="1" outlineLevel="1" x14ac:dyDescent="0.2">
      <c r="A31" s="24" t="s">
        <v>122</v>
      </c>
      <c r="B31" s="2" t="s">
        <v>107</v>
      </c>
      <c r="C31" s="12" t="s">
        <v>59</v>
      </c>
      <c r="D31" s="12" t="s">
        <v>52</v>
      </c>
      <c r="E31" s="71"/>
      <c r="F31" s="71"/>
      <c r="G31" s="71"/>
      <c r="H31" s="71"/>
      <c r="I31" s="71"/>
      <c r="J31" s="71"/>
      <c r="K31" s="36">
        <f>K32</f>
        <v>3631620</v>
      </c>
      <c r="L31" s="36">
        <f>L32</f>
        <v>3631620</v>
      </c>
      <c r="M31" s="37"/>
    </row>
    <row r="32" spans="1:13" ht="27.75" customHeight="1" outlineLevel="1" x14ac:dyDescent="0.2">
      <c r="A32" s="24"/>
      <c r="B32" s="2" t="s">
        <v>3</v>
      </c>
      <c r="C32" s="12" t="s">
        <v>59</v>
      </c>
      <c r="D32" s="12" t="s">
        <v>53</v>
      </c>
      <c r="E32" s="71"/>
      <c r="F32" s="71"/>
      <c r="G32" s="71"/>
      <c r="H32" s="71"/>
      <c r="I32" s="71"/>
      <c r="J32" s="71"/>
      <c r="K32" s="36">
        <v>3631620</v>
      </c>
      <c r="L32" s="36">
        <v>3631620</v>
      </c>
      <c r="M32" s="37"/>
    </row>
    <row r="33" spans="1:13" ht="35.25" customHeight="1" outlineLevel="1" x14ac:dyDescent="0.2">
      <c r="A33" s="61" t="s">
        <v>193</v>
      </c>
      <c r="B33" s="23" t="s">
        <v>108</v>
      </c>
      <c r="C33" s="13"/>
      <c r="D33" s="13" t="s">
        <v>28</v>
      </c>
      <c r="E33" s="71"/>
      <c r="F33" s="71"/>
      <c r="G33" s="71"/>
      <c r="H33" s="71"/>
      <c r="I33" s="71"/>
      <c r="J33" s="71"/>
      <c r="K33" s="92">
        <f>K34+K43+K46+K51</f>
        <v>115456839</v>
      </c>
      <c r="L33" s="92">
        <f>L34+L43+L46+L51</f>
        <v>72085674.5</v>
      </c>
      <c r="M33" s="37"/>
    </row>
    <row r="34" spans="1:13" ht="27.75" customHeight="1" outlineLevel="1" x14ac:dyDescent="0.2">
      <c r="A34" s="24" t="s">
        <v>125</v>
      </c>
      <c r="B34" s="3" t="s">
        <v>118</v>
      </c>
      <c r="C34" s="12" t="s">
        <v>61</v>
      </c>
      <c r="D34" s="12" t="s">
        <v>74</v>
      </c>
      <c r="E34" s="71"/>
      <c r="F34" s="71"/>
      <c r="G34" s="71"/>
      <c r="H34" s="71"/>
      <c r="I34" s="71"/>
      <c r="J34" s="71"/>
      <c r="K34" s="36">
        <f>K35+K40</f>
        <v>80871434</v>
      </c>
      <c r="L34" s="36">
        <f>L35+L40</f>
        <v>37500269.5</v>
      </c>
      <c r="M34" s="37"/>
    </row>
    <row r="35" spans="1:13" ht="21.75" customHeight="1" outlineLevel="1" x14ac:dyDescent="0.2">
      <c r="A35" s="21" t="s">
        <v>67</v>
      </c>
      <c r="B35" s="22" t="s">
        <v>75</v>
      </c>
      <c r="C35" s="10" t="s">
        <v>61</v>
      </c>
      <c r="D35" s="10" t="s">
        <v>76</v>
      </c>
      <c r="E35" s="71"/>
      <c r="F35" s="71"/>
      <c r="G35" s="71"/>
      <c r="H35" s="71"/>
      <c r="I35" s="71"/>
      <c r="J35" s="71"/>
      <c r="K35" s="93">
        <f>SUM(K36:K39)</f>
        <v>22232270</v>
      </c>
      <c r="L35" s="93">
        <f>SUM(L36:L39)</f>
        <v>24426411.899999999</v>
      </c>
      <c r="M35" s="37"/>
    </row>
    <row r="36" spans="1:13" ht="27.75" customHeight="1" outlineLevel="1" x14ac:dyDescent="0.2">
      <c r="A36" s="24"/>
      <c r="B36" s="3" t="s">
        <v>33</v>
      </c>
      <c r="C36" s="12" t="s">
        <v>61</v>
      </c>
      <c r="D36" s="12" t="s">
        <v>34</v>
      </c>
      <c r="E36" s="71"/>
      <c r="F36" s="71"/>
      <c r="G36" s="71"/>
      <c r="H36" s="71"/>
      <c r="I36" s="71"/>
      <c r="J36" s="71"/>
      <c r="K36" s="36">
        <v>7952150</v>
      </c>
      <c r="L36" s="36">
        <v>7952150</v>
      </c>
      <c r="M36" s="37"/>
    </row>
    <row r="37" spans="1:13" ht="27.75" customHeight="1" outlineLevel="1" x14ac:dyDescent="0.2">
      <c r="A37" s="24"/>
      <c r="B37" s="3" t="s">
        <v>109</v>
      </c>
      <c r="C37" s="12" t="s">
        <v>61</v>
      </c>
      <c r="D37" s="12" t="s">
        <v>110</v>
      </c>
      <c r="E37" s="71"/>
      <c r="F37" s="71"/>
      <c r="G37" s="71"/>
      <c r="H37" s="71"/>
      <c r="I37" s="71"/>
      <c r="J37" s="71"/>
      <c r="K37" s="36">
        <v>8986950</v>
      </c>
      <c r="L37" s="36">
        <v>8986950</v>
      </c>
      <c r="M37" s="37"/>
    </row>
    <row r="38" spans="1:13" ht="27.75" customHeight="1" outlineLevel="1" x14ac:dyDescent="0.2">
      <c r="A38" s="24"/>
      <c r="B38" s="3" t="s">
        <v>111</v>
      </c>
      <c r="C38" s="12" t="s">
        <v>61</v>
      </c>
      <c r="D38" s="12" t="s">
        <v>112</v>
      </c>
      <c r="E38" s="71"/>
      <c r="F38" s="71"/>
      <c r="G38" s="71"/>
      <c r="H38" s="71"/>
      <c r="I38" s="71"/>
      <c r="J38" s="71"/>
      <c r="K38" s="36">
        <v>5293170</v>
      </c>
      <c r="L38" s="36">
        <v>5293170</v>
      </c>
      <c r="M38" s="37"/>
    </row>
    <row r="39" spans="1:13" ht="27.75" customHeight="1" outlineLevel="1" x14ac:dyDescent="0.2">
      <c r="A39" s="24"/>
      <c r="B39" s="3" t="s">
        <v>194</v>
      </c>
      <c r="C39" s="12" t="s">
        <v>61</v>
      </c>
      <c r="D39" s="12" t="s">
        <v>195</v>
      </c>
      <c r="E39" s="71"/>
      <c r="F39" s="71"/>
      <c r="G39" s="71"/>
      <c r="H39" s="71"/>
      <c r="I39" s="71"/>
      <c r="J39" s="71"/>
      <c r="K39" s="36">
        <v>0</v>
      </c>
      <c r="L39" s="36">
        <v>2194141.9</v>
      </c>
      <c r="M39" s="37"/>
    </row>
    <row r="40" spans="1:13" ht="27.75" customHeight="1" outlineLevel="1" x14ac:dyDescent="0.2">
      <c r="A40" s="21" t="s">
        <v>130</v>
      </c>
      <c r="B40" s="22" t="s">
        <v>148</v>
      </c>
      <c r="C40" s="10" t="s">
        <v>61</v>
      </c>
      <c r="D40" s="10" t="s">
        <v>151</v>
      </c>
      <c r="E40" s="73"/>
      <c r="F40" s="73"/>
      <c r="G40" s="73"/>
      <c r="H40" s="73"/>
      <c r="I40" s="73"/>
      <c r="J40" s="73"/>
      <c r="K40" s="93">
        <f>K41+K42</f>
        <v>58639164</v>
      </c>
      <c r="L40" s="93">
        <f>L41+L42</f>
        <v>13073857.6</v>
      </c>
      <c r="M40" s="37"/>
    </row>
    <row r="41" spans="1:13" ht="45" customHeight="1" outlineLevel="1" x14ac:dyDescent="0.2">
      <c r="A41" s="24"/>
      <c r="B41" s="41" t="s">
        <v>149</v>
      </c>
      <c r="C41" s="12" t="s">
        <v>61</v>
      </c>
      <c r="D41" s="42" t="s">
        <v>150</v>
      </c>
      <c r="E41" s="71"/>
      <c r="F41" s="71"/>
      <c r="G41" s="71"/>
      <c r="H41" s="71"/>
      <c r="I41" s="71"/>
      <c r="J41" s="71"/>
      <c r="K41" s="89">
        <v>2002069</v>
      </c>
      <c r="L41" s="48">
        <v>2002069</v>
      </c>
      <c r="M41" s="37"/>
    </row>
    <row r="42" spans="1:13" ht="30" customHeight="1" outlineLevel="1" x14ac:dyDescent="0.2">
      <c r="A42" s="24"/>
      <c r="B42" s="41" t="s">
        <v>196</v>
      </c>
      <c r="C42" s="12" t="s">
        <v>61</v>
      </c>
      <c r="D42" s="42" t="s">
        <v>197</v>
      </c>
      <c r="E42" s="71"/>
      <c r="F42" s="71"/>
      <c r="G42" s="71"/>
      <c r="H42" s="71"/>
      <c r="I42" s="71"/>
      <c r="J42" s="71"/>
      <c r="K42" s="89">
        <v>56637095</v>
      </c>
      <c r="L42" s="48">
        <v>11071788.6</v>
      </c>
      <c r="M42" s="37"/>
    </row>
    <row r="43" spans="1:13" ht="27.75" customHeight="1" outlineLevel="1" x14ac:dyDescent="0.2">
      <c r="A43" s="24" t="s">
        <v>139</v>
      </c>
      <c r="B43" s="3" t="s">
        <v>44</v>
      </c>
      <c r="C43" s="12" t="s">
        <v>61</v>
      </c>
      <c r="D43" s="12" t="s">
        <v>77</v>
      </c>
      <c r="E43" s="71"/>
      <c r="F43" s="71"/>
      <c r="G43" s="71"/>
      <c r="H43" s="71"/>
      <c r="I43" s="71"/>
      <c r="J43" s="71"/>
      <c r="K43" s="36">
        <f>K44</f>
        <v>10489230</v>
      </c>
      <c r="L43" s="36">
        <f>L44</f>
        <v>10489230</v>
      </c>
      <c r="M43" s="37"/>
    </row>
    <row r="44" spans="1:13" ht="27.75" customHeight="1" outlineLevel="1" x14ac:dyDescent="0.2">
      <c r="A44" s="21" t="s">
        <v>140</v>
      </c>
      <c r="B44" s="22" t="s">
        <v>78</v>
      </c>
      <c r="C44" s="10" t="s">
        <v>61</v>
      </c>
      <c r="D44" s="10" t="s">
        <v>79</v>
      </c>
      <c r="E44" s="71"/>
      <c r="F44" s="71"/>
      <c r="G44" s="71"/>
      <c r="H44" s="71"/>
      <c r="I44" s="71"/>
      <c r="J44" s="71"/>
      <c r="K44" s="93">
        <f>K45</f>
        <v>10489230</v>
      </c>
      <c r="L44" s="93">
        <f>L45</f>
        <v>10489230</v>
      </c>
      <c r="M44" s="37"/>
    </row>
    <row r="45" spans="1:13" ht="27.75" customHeight="1" outlineLevel="1" x14ac:dyDescent="0.2">
      <c r="A45" s="24"/>
      <c r="B45" s="3" t="s">
        <v>29</v>
      </c>
      <c r="C45" s="12" t="s">
        <v>61</v>
      </c>
      <c r="D45" s="12" t="s">
        <v>30</v>
      </c>
      <c r="E45" s="71"/>
      <c r="F45" s="71"/>
      <c r="G45" s="71"/>
      <c r="H45" s="71"/>
      <c r="I45" s="71"/>
      <c r="J45" s="71"/>
      <c r="K45" s="36">
        <v>10489230</v>
      </c>
      <c r="L45" s="36">
        <v>10489230</v>
      </c>
      <c r="M45" s="37"/>
    </row>
    <row r="46" spans="1:13" ht="27.75" customHeight="1" outlineLevel="1" x14ac:dyDescent="0.2">
      <c r="A46" s="24" t="s">
        <v>141</v>
      </c>
      <c r="B46" s="3" t="s">
        <v>35</v>
      </c>
      <c r="C46" s="12" t="s">
        <v>61</v>
      </c>
      <c r="D46" s="12" t="s">
        <v>36</v>
      </c>
      <c r="E46" s="71"/>
      <c r="F46" s="71"/>
      <c r="G46" s="71"/>
      <c r="H46" s="71"/>
      <c r="I46" s="71"/>
      <c r="J46" s="71"/>
      <c r="K46" s="36">
        <f>K47+K49</f>
        <v>10237615</v>
      </c>
      <c r="L46" s="36">
        <f>L47+L49</f>
        <v>10237615</v>
      </c>
      <c r="M46" s="37"/>
    </row>
    <row r="47" spans="1:13" ht="27.75" customHeight="1" outlineLevel="1" x14ac:dyDescent="0.2">
      <c r="A47" s="21" t="s">
        <v>142</v>
      </c>
      <c r="B47" s="22" t="s">
        <v>80</v>
      </c>
      <c r="C47" s="10" t="s">
        <v>61</v>
      </c>
      <c r="D47" s="10" t="s">
        <v>81</v>
      </c>
      <c r="E47" s="71"/>
      <c r="F47" s="71"/>
      <c r="G47" s="71"/>
      <c r="H47" s="71"/>
      <c r="I47" s="71"/>
      <c r="J47" s="71"/>
      <c r="K47" s="93">
        <f>K48</f>
        <v>10069610</v>
      </c>
      <c r="L47" s="93">
        <f>L48</f>
        <v>10069610</v>
      </c>
      <c r="M47" s="37"/>
    </row>
    <row r="48" spans="1:13" ht="27.75" customHeight="1" outlineLevel="1" x14ac:dyDescent="0.2">
      <c r="A48" s="24"/>
      <c r="B48" s="3" t="s">
        <v>37</v>
      </c>
      <c r="C48" s="12" t="s">
        <v>61</v>
      </c>
      <c r="D48" s="12" t="s">
        <v>38</v>
      </c>
      <c r="E48" s="71"/>
      <c r="F48" s="71"/>
      <c r="G48" s="71"/>
      <c r="H48" s="71"/>
      <c r="I48" s="71"/>
      <c r="J48" s="71"/>
      <c r="K48" s="36">
        <v>10069610</v>
      </c>
      <c r="L48" s="36">
        <v>10069610</v>
      </c>
      <c r="M48" s="37"/>
    </row>
    <row r="49" spans="1:13" ht="27.75" customHeight="1" outlineLevel="1" x14ac:dyDescent="0.2">
      <c r="A49" s="21" t="s">
        <v>143</v>
      </c>
      <c r="B49" s="22" t="s">
        <v>152</v>
      </c>
      <c r="C49" s="10" t="s">
        <v>61</v>
      </c>
      <c r="D49" s="10" t="s">
        <v>153</v>
      </c>
      <c r="E49" s="79"/>
      <c r="F49" s="79"/>
      <c r="G49" s="79"/>
      <c r="H49" s="79"/>
      <c r="I49" s="79"/>
      <c r="J49" s="79"/>
      <c r="K49" s="93">
        <f>K50</f>
        <v>168005</v>
      </c>
      <c r="L49" s="93">
        <f>L50</f>
        <v>168005</v>
      </c>
      <c r="M49" s="37"/>
    </row>
    <row r="50" spans="1:13" ht="35.25" customHeight="1" outlineLevel="1" x14ac:dyDescent="0.2">
      <c r="A50" s="24"/>
      <c r="B50" s="3" t="s">
        <v>154</v>
      </c>
      <c r="C50" s="12" t="s">
        <v>61</v>
      </c>
      <c r="D50" s="1" t="s">
        <v>155</v>
      </c>
      <c r="E50" s="80"/>
      <c r="F50" s="80"/>
      <c r="G50" s="80"/>
      <c r="H50" s="80"/>
      <c r="I50" s="80"/>
      <c r="J50" s="80"/>
      <c r="K50" s="89">
        <v>168005</v>
      </c>
      <c r="L50" s="89">
        <v>168005</v>
      </c>
      <c r="M50" s="37"/>
    </row>
    <row r="51" spans="1:13" ht="25.5" x14ac:dyDescent="0.2">
      <c r="A51" s="24" t="s">
        <v>144</v>
      </c>
      <c r="B51" s="3" t="s">
        <v>49</v>
      </c>
      <c r="C51" s="12" t="s">
        <v>61</v>
      </c>
      <c r="D51" s="12" t="s">
        <v>50</v>
      </c>
      <c r="E51" s="81"/>
      <c r="F51" s="81"/>
      <c r="G51" s="81"/>
      <c r="H51" s="81"/>
      <c r="I51" s="81"/>
      <c r="J51" s="81"/>
      <c r="K51" s="36">
        <f>K52+K55</f>
        <v>13858560</v>
      </c>
      <c r="L51" s="36">
        <f>L52+L55</f>
        <v>13858560</v>
      </c>
      <c r="M51" s="37"/>
    </row>
    <row r="52" spans="1:13" ht="25.5" x14ac:dyDescent="0.2">
      <c r="A52" s="21" t="s">
        <v>198</v>
      </c>
      <c r="B52" s="14" t="s">
        <v>82</v>
      </c>
      <c r="C52" s="10" t="s">
        <v>61</v>
      </c>
      <c r="D52" s="10" t="s">
        <v>113</v>
      </c>
      <c r="E52" s="81"/>
      <c r="F52" s="81"/>
      <c r="G52" s="81"/>
      <c r="H52" s="81"/>
      <c r="I52" s="81"/>
      <c r="J52" s="81"/>
      <c r="K52" s="93">
        <f>K53+K54</f>
        <v>12550560</v>
      </c>
      <c r="L52" s="93">
        <f>L53+L54</f>
        <v>12550560</v>
      </c>
      <c r="M52" s="37"/>
    </row>
    <row r="53" spans="1:13" ht="25.5" x14ac:dyDescent="0.2">
      <c r="A53" s="82"/>
      <c r="B53" s="3" t="s">
        <v>1</v>
      </c>
      <c r="C53" s="12" t="s">
        <v>59</v>
      </c>
      <c r="D53" s="12" t="s">
        <v>40</v>
      </c>
      <c r="E53" s="81"/>
      <c r="F53" s="81"/>
      <c r="G53" s="81"/>
      <c r="H53" s="81"/>
      <c r="I53" s="81"/>
      <c r="J53" s="81"/>
      <c r="K53" s="36">
        <v>2078000</v>
      </c>
      <c r="L53" s="36">
        <v>2078000</v>
      </c>
      <c r="M53" s="37"/>
    </row>
    <row r="54" spans="1:13" ht="25.5" x14ac:dyDescent="0.2">
      <c r="A54" s="82"/>
      <c r="B54" s="3" t="s">
        <v>7</v>
      </c>
      <c r="C54" s="12" t="s">
        <v>61</v>
      </c>
      <c r="D54" s="12" t="s">
        <v>41</v>
      </c>
      <c r="E54" s="81"/>
      <c r="F54" s="81"/>
      <c r="G54" s="81"/>
      <c r="H54" s="81"/>
      <c r="I54" s="81"/>
      <c r="J54" s="81"/>
      <c r="K54" s="36">
        <v>10472560</v>
      </c>
      <c r="L54" s="36">
        <v>10472560</v>
      </c>
      <c r="M54" s="37"/>
    </row>
    <row r="55" spans="1:13" ht="20.25" customHeight="1" x14ac:dyDescent="0.2">
      <c r="A55" s="21" t="s">
        <v>199</v>
      </c>
      <c r="B55" s="14" t="s">
        <v>98</v>
      </c>
      <c r="C55" s="10" t="s">
        <v>61</v>
      </c>
      <c r="D55" s="10" t="s">
        <v>99</v>
      </c>
      <c r="E55" s="81"/>
      <c r="F55" s="81"/>
      <c r="G55" s="81"/>
      <c r="H55" s="81"/>
      <c r="I55" s="81"/>
      <c r="J55" s="81"/>
      <c r="K55" s="93">
        <f>K56</f>
        <v>1308000</v>
      </c>
      <c r="L55" s="93">
        <f>L56</f>
        <v>1308000</v>
      </c>
      <c r="M55" s="37"/>
    </row>
    <row r="56" spans="1:13" ht="20.25" customHeight="1" x14ac:dyDescent="0.2">
      <c r="A56" s="82"/>
      <c r="B56" s="3" t="s">
        <v>200</v>
      </c>
      <c r="C56" s="12" t="s">
        <v>61</v>
      </c>
      <c r="D56" s="1" t="s">
        <v>58</v>
      </c>
      <c r="E56" s="81"/>
      <c r="F56" s="81"/>
      <c r="G56" s="81"/>
      <c r="H56" s="81"/>
      <c r="I56" s="81"/>
      <c r="J56" s="81"/>
      <c r="K56" s="36">
        <v>1308000</v>
      </c>
      <c r="L56" s="36">
        <v>1308000</v>
      </c>
      <c r="M56" s="37"/>
    </row>
    <row r="57" spans="1:13" ht="35.85" customHeight="1" outlineLevel="1" x14ac:dyDescent="0.2">
      <c r="A57" s="61" t="s">
        <v>201</v>
      </c>
      <c r="B57" s="23" t="s">
        <v>114</v>
      </c>
      <c r="C57" s="13"/>
      <c r="D57" s="13" t="s">
        <v>12</v>
      </c>
      <c r="E57" s="71"/>
      <c r="F57" s="71"/>
      <c r="G57" s="71"/>
      <c r="H57" s="71"/>
      <c r="I57" s="71"/>
      <c r="J57" s="71"/>
      <c r="K57" s="92">
        <f>K58+K64+K75+K80</f>
        <v>382265262.79999995</v>
      </c>
      <c r="L57" s="92">
        <f>L58+L64+L75+L80</f>
        <v>397066551.79999995</v>
      </c>
      <c r="M57" s="37"/>
    </row>
    <row r="58" spans="1:13" ht="24" customHeight="1" outlineLevel="1" x14ac:dyDescent="0.2">
      <c r="A58" s="24" t="s">
        <v>145</v>
      </c>
      <c r="B58" s="25" t="s">
        <v>13</v>
      </c>
      <c r="C58" s="12" t="s">
        <v>60</v>
      </c>
      <c r="D58" s="12" t="s">
        <v>14</v>
      </c>
      <c r="E58" s="71"/>
      <c r="F58" s="71"/>
      <c r="G58" s="71"/>
      <c r="H58" s="71"/>
      <c r="I58" s="71"/>
      <c r="J58" s="71"/>
      <c r="K58" s="36">
        <f>K59+K62</f>
        <v>95380586.859999999</v>
      </c>
      <c r="L58" s="36">
        <f>L59+L62</f>
        <v>98613991.859999999</v>
      </c>
      <c r="M58" s="37"/>
    </row>
    <row r="59" spans="1:13" ht="30.75" customHeight="1" outlineLevel="1" x14ac:dyDescent="0.2">
      <c r="A59" s="21" t="s">
        <v>71</v>
      </c>
      <c r="B59" s="22" t="s">
        <v>83</v>
      </c>
      <c r="C59" s="10" t="s">
        <v>60</v>
      </c>
      <c r="D59" s="10" t="s">
        <v>84</v>
      </c>
      <c r="E59" s="71"/>
      <c r="F59" s="71"/>
      <c r="G59" s="71"/>
      <c r="H59" s="71"/>
      <c r="I59" s="71"/>
      <c r="J59" s="71"/>
      <c r="K59" s="93">
        <f>K61+K60</f>
        <v>93756366.859999999</v>
      </c>
      <c r="L59" s="93">
        <f>L61+L60</f>
        <v>96989771.859999999</v>
      </c>
      <c r="M59" s="37"/>
    </row>
    <row r="60" spans="1:13" ht="35.85" customHeight="1" outlineLevel="1" x14ac:dyDescent="0.2">
      <c r="A60" s="83"/>
      <c r="B60" s="25" t="s">
        <v>16</v>
      </c>
      <c r="C60" s="12" t="s">
        <v>60</v>
      </c>
      <c r="D60" s="12" t="s">
        <v>17</v>
      </c>
      <c r="E60" s="71"/>
      <c r="F60" s="71"/>
      <c r="G60" s="71"/>
      <c r="H60" s="71"/>
      <c r="I60" s="71"/>
      <c r="J60" s="71"/>
      <c r="K60" s="94">
        <v>37139013.859999999</v>
      </c>
      <c r="L60" s="94">
        <v>37139013.859999999</v>
      </c>
      <c r="M60" s="37"/>
    </row>
    <row r="61" spans="1:13" ht="45.75" customHeight="1" outlineLevel="1" x14ac:dyDescent="0.2">
      <c r="A61" s="83"/>
      <c r="B61" s="25" t="s">
        <v>2</v>
      </c>
      <c r="C61" s="12" t="s">
        <v>60</v>
      </c>
      <c r="D61" s="12" t="s">
        <v>15</v>
      </c>
      <c r="E61" s="71"/>
      <c r="F61" s="71"/>
      <c r="G61" s="71"/>
      <c r="H61" s="71"/>
      <c r="I61" s="71"/>
      <c r="J61" s="71"/>
      <c r="K61" s="89">
        <v>56617353</v>
      </c>
      <c r="L61" s="89">
        <v>59850758</v>
      </c>
      <c r="M61" s="37"/>
    </row>
    <row r="62" spans="1:13" ht="30" customHeight="1" outlineLevel="1" x14ac:dyDescent="0.2">
      <c r="A62" s="21" t="s">
        <v>146</v>
      </c>
      <c r="B62" s="22" t="s">
        <v>85</v>
      </c>
      <c r="C62" s="10" t="s">
        <v>60</v>
      </c>
      <c r="D62" s="10" t="s">
        <v>86</v>
      </c>
      <c r="E62" s="71"/>
      <c r="F62" s="71"/>
      <c r="G62" s="71"/>
      <c r="H62" s="71"/>
      <c r="I62" s="71"/>
      <c r="J62" s="71"/>
      <c r="K62" s="93">
        <f>K63</f>
        <v>1624220</v>
      </c>
      <c r="L62" s="93">
        <f>L63</f>
        <v>1624220</v>
      </c>
      <c r="M62" s="37"/>
    </row>
    <row r="63" spans="1:13" ht="24" customHeight="1" outlineLevel="1" x14ac:dyDescent="0.2">
      <c r="A63" s="83"/>
      <c r="B63" s="25" t="s">
        <v>48</v>
      </c>
      <c r="C63" s="12" t="s">
        <v>60</v>
      </c>
      <c r="D63" s="12" t="s">
        <v>19</v>
      </c>
      <c r="E63" s="71"/>
      <c r="F63" s="71"/>
      <c r="G63" s="71"/>
      <c r="H63" s="71"/>
      <c r="I63" s="71"/>
      <c r="J63" s="71"/>
      <c r="K63" s="94">
        <v>1624220</v>
      </c>
      <c r="L63" s="94">
        <v>1624220</v>
      </c>
      <c r="M63" s="37"/>
    </row>
    <row r="64" spans="1:13" ht="18.75" customHeight="1" outlineLevel="1" x14ac:dyDescent="0.2">
      <c r="A64" s="24" t="s">
        <v>202</v>
      </c>
      <c r="B64" s="25" t="s">
        <v>20</v>
      </c>
      <c r="C64" s="12" t="s">
        <v>60</v>
      </c>
      <c r="D64" s="12" t="s">
        <v>87</v>
      </c>
      <c r="E64" s="71"/>
      <c r="F64" s="71"/>
      <c r="G64" s="71"/>
      <c r="H64" s="71"/>
      <c r="I64" s="71"/>
      <c r="J64" s="71"/>
      <c r="K64" s="36">
        <f>K65+K69+K73</f>
        <v>248935043.72</v>
      </c>
      <c r="L64" s="36">
        <f>L65+L69+L73</f>
        <v>260502927.72</v>
      </c>
      <c r="M64" s="37"/>
    </row>
    <row r="65" spans="1:13" ht="35.85" customHeight="1" outlineLevel="1" x14ac:dyDescent="0.2">
      <c r="A65" s="21" t="s">
        <v>203</v>
      </c>
      <c r="B65" s="22" t="s">
        <v>88</v>
      </c>
      <c r="C65" s="10" t="s">
        <v>60</v>
      </c>
      <c r="D65" s="10" t="s">
        <v>89</v>
      </c>
      <c r="E65" s="71"/>
      <c r="F65" s="71"/>
      <c r="G65" s="71"/>
      <c r="H65" s="71"/>
      <c r="I65" s="71"/>
      <c r="J65" s="71"/>
      <c r="K65" s="93">
        <f>SUM(K66:K68)</f>
        <v>230988813.72</v>
      </c>
      <c r="L65" s="93">
        <f>SUM(L66:L68)</f>
        <v>242556697.72</v>
      </c>
      <c r="M65" s="37"/>
    </row>
    <row r="66" spans="1:13" ht="48" customHeight="1" outlineLevel="1" x14ac:dyDescent="0.2">
      <c r="A66" s="21"/>
      <c r="B66" s="63" t="s">
        <v>156</v>
      </c>
      <c r="C66" s="10" t="s">
        <v>60</v>
      </c>
      <c r="D66" s="52" t="s">
        <v>157</v>
      </c>
      <c r="E66" s="71"/>
      <c r="F66" s="71"/>
      <c r="G66" s="71"/>
      <c r="H66" s="71"/>
      <c r="I66" s="71"/>
      <c r="J66" s="71"/>
      <c r="K66" s="51">
        <v>16473600</v>
      </c>
      <c r="L66" s="51">
        <v>19344000</v>
      </c>
      <c r="M66" s="37"/>
    </row>
    <row r="67" spans="1:13" ht="35.85" customHeight="1" outlineLevel="1" x14ac:dyDescent="0.2">
      <c r="A67" s="83"/>
      <c r="B67" s="25" t="s">
        <v>21</v>
      </c>
      <c r="C67" s="12" t="s">
        <v>60</v>
      </c>
      <c r="D67" s="12" t="s">
        <v>22</v>
      </c>
      <c r="E67" s="71"/>
      <c r="F67" s="71"/>
      <c r="G67" s="71"/>
      <c r="H67" s="71"/>
      <c r="I67" s="71"/>
      <c r="J67" s="71"/>
      <c r="K67" s="89">
        <v>67299829.719999999</v>
      </c>
      <c r="L67" s="89">
        <v>67299829.719999999</v>
      </c>
      <c r="M67" s="37"/>
    </row>
    <row r="68" spans="1:13" ht="50.25" customHeight="1" outlineLevel="1" x14ac:dyDescent="0.2">
      <c r="A68" s="83"/>
      <c r="B68" s="25" t="s">
        <v>90</v>
      </c>
      <c r="C68" s="12" t="s">
        <v>60</v>
      </c>
      <c r="D68" s="12" t="s">
        <v>23</v>
      </c>
      <c r="E68" s="71"/>
      <c r="F68" s="71"/>
      <c r="G68" s="71"/>
      <c r="H68" s="71"/>
      <c r="I68" s="71"/>
      <c r="J68" s="71"/>
      <c r="K68" s="89">
        <v>147215384</v>
      </c>
      <c r="L68" s="89">
        <v>155912868</v>
      </c>
      <c r="M68" s="37"/>
    </row>
    <row r="69" spans="1:13" ht="33.75" customHeight="1" outlineLevel="1" x14ac:dyDescent="0.2">
      <c r="A69" s="21" t="s">
        <v>204</v>
      </c>
      <c r="B69" s="22" t="s">
        <v>91</v>
      </c>
      <c r="C69" s="10" t="s">
        <v>60</v>
      </c>
      <c r="D69" s="10" t="s">
        <v>92</v>
      </c>
      <c r="E69" s="71"/>
      <c r="F69" s="71"/>
      <c r="G69" s="71"/>
      <c r="H69" s="71"/>
      <c r="I69" s="71"/>
      <c r="J69" s="71"/>
      <c r="K69" s="93">
        <f>SUM(K70:K72)</f>
        <v>16476230</v>
      </c>
      <c r="L69" s="93">
        <f>SUM(L70:L72)</f>
        <v>16476230</v>
      </c>
      <c r="M69" s="37"/>
    </row>
    <row r="70" spans="1:13" ht="23.85" customHeight="1" outlineLevel="1" x14ac:dyDescent="0.2">
      <c r="A70" s="83"/>
      <c r="B70" s="25" t="s">
        <v>18</v>
      </c>
      <c r="C70" s="12" t="s">
        <v>60</v>
      </c>
      <c r="D70" s="12" t="s">
        <v>45</v>
      </c>
      <c r="E70" s="71"/>
      <c r="F70" s="71"/>
      <c r="G70" s="71"/>
      <c r="H70" s="71"/>
      <c r="I70" s="71"/>
      <c r="J70" s="71"/>
      <c r="K70" s="94">
        <v>313480</v>
      </c>
      <c r="L70" s="94">
        <v>313480</v>
      </c>
      <c r="M70" s="37"/>
    </row>
    <row r="71" spans="1:13" ht="28.5" customHeight="1" outlineLevel="1" x14ac:dyDescent="0.2">
      <c r="A71" s="83"/>
      <c r="B71" s="63" t="s">
        <v>205</v>
      </c>
      <c r="C71" s="12" t="s">
        <v>60</v>
      </c>
      <c r="D71" s="12" t="s">
        <v>206</v>
      </c>
      <c r="E71" s="71"/>
      <c r="F71" s="71"/>
      <c r="G71" s="71"/>
      <c r="H71" s="71"/>
      <c r="I71" s="71"/>
      <c r="J71" s="71"/>
      <c r="K71" s="94">
        <v>4952950</v>
      </c>
      <c r="L71" s="94">
        <v>4952950</v>
      </c>
      <c r="M71" s="37"/>
    </row>
    <row r="72" spans="1:13" ht="41.25" customHeight="1" outlineLevel="1" x14ac:dyDescent="0.2">
      <c r="A72" s="83"/>
      <c r="B72" s="63" t="s">
        <v>207</v>
      </c>
      <c r="C72" s="12" t="s">
        <v>60</v>
      </c>
      <c r="D72" s="12" t="s">
        <v>208</v>
      </c>
      <c r="E72" s="71"/>
      <c r="F72" s="71"/>
      <c r="G72" s="71"/>
      <c r="H72" s="71"/>
      <c r="I72" s="71"/>
      <c r="J72" s="71"/>
      <c r="K72" s="94">
        <v>11209800</v>
      </c>
      <c r="L72" s="94">
        <v>11209800</v>
      </c>
      <c r="M72" s="37"/>
    </row>
    <row r="73" spans="1:13" ht="30" customHeight="1" outlineLevel="1" x14ac:dyDescent="0.2">
      <c r="A73" s="21" t="s">
        <v>209</v>
      </c>
      <c r="B73" s="56" t="s">
        <v>210</v>
      </c>
      <c r="C73" s="10" t="s">
        <v>60</v>
      </c>
      <c r="D73" s="10" t="s">
        <v>211</v>
      </c>
      <c r="E73" s="73"/>
      <c r="F73" s="73"/>
      <c r="G73" s="73"/>
      <c r="H73" s="73"/>
      <c r="I73" s="73"/>
      <c r="J73" s="73"/>
      <c r="K73" s="93">
        <f>K74</f>
        <v>1470000</v>
      </c>
      <c r="L73" s="93">
        <f>L74</f>
        <v>1470000</v>
      </c>
      <c r="M73" s="37"/>
    </row>
    <row r="74" spans="1:13" ht="36.75" customHeight="1" outlineLevel="1" x14ac:dyDescent="0.2">
      <c r="A74" s="83"/>
      <c r="B74" s="53" t="s">
        <v>115</v>
      </c>
      <c r="C74" s="12" t="s">
        <v>60</v>
      </c>
      <c r="D74" s="52" t="s">
        <v>212</v>
      </c>
      <c r="E74" s="71"/>
      <c r="F74" s="71"/>
      <c r="G74" s="71"/>
      <c r="H74" s="71"/>
      <c r="I74" s="71"/>
      <c r="J74" s="71"/>
      <c r="K74" s="89">
        <v>1470000</v>
      </c>
      <c r="L74" s="89">
        <v>1470000</v>
      </c>
      <c r="M74" s="37"/>
    </row>
    <row r="75" spans="1:13" ht="35.85" customHeight="1" outlineLevel="1" x14ac:dyDescent="0.2">
      <c r="A75" s="24" t="s">
        <v>213</v>
      </c>
      <c r="B75" s="25" t="s">
        <v>24</v>
      </c>
      <c r="C75" s="12" t="s">
        <v>60</v>
      </c>
      <c r="D75" s="12" t="s">
        <v>25</v>
      </c>
      <c r="E75" s="71"/>
      <c r="F75" s="71"/>
      <c r="G75" s="71"/>
      <c r="H75" s="71"/>
      <c r="I75" s="71"/>
      <c r="J75" s="71"/>
      <c r="K75" s="36">
        <f>K76+K78</f>
        <v>19207065.219999999</v>
      </c>
      <c r="L75" s="36">
        <f>L76+L78</f>
        <v>19207065.219999999</v>
      </c>
      <c r="M75" s="37"/>
    </row>
    <row r="76" spans="1:13" ht="35.85" customHeight="1" outlineLevel="1" x14ac:dyDescent="0.2">
      <c r="A76" s="21" t="s">
        <v>214</v>
      </c>
      <c r="B76" s="22" t="s">
        <v>93</v>
      </c>
      <c r="C76" s="10" t="s">
        <v>60</v>
      </c>
      <c r="D76" s="10" t="s">
        <v>94</v>
      </c>
      <c r="E76" s="71"/>
      <c r="F76" s="71"/>
      <c r="G76" s="71"/>
      <c r="H76" s="71"/>
      <c r="I76" s="71"/>
      <c r="J76" s="71"/>
      <c r="K76" s="93">
        <f>K77</f>
        <v>17343900</v>
      </c>
      <c r="L76" s="93">
        <f>L77</f>
        <v>17343900</v>
      </c>
      <c r="M76" s="37"/>
    </row>
    <row r="77" spans="1:13" ht="35.85" customHeight="1" outlineLevel="1" x14ac:dyDescent="0.2">
      <c r="A77" s="83"/>
      <c r="B77" s="25" t="s">
        <v>26</v>
      </c>
      <c r="C77" s="12" t="s">
        <v>60</v>
      </c>
      <c r="D77" s="12" t="s">
        <v>27</v>
      </c>
      <c r="E77" s="71"/>
      <c r="F77" s="71"/>
      <c r="G77" s="71"/>
      <c r="H77" s="71"/>
      <c r="I77" s="71"/>
      <c r="J77" s="71"/>
      <c r="K77" s="36">
        <v>17343900</v>
      </c>
      <c r="L77" s="36">
        <v>17343900</v>
      </c>
      <c r="M77" s="37"/>
    </row>
    <row r="78" spans="1:13" ht="35.85" customHeight="1" outlineLevel="1" x14ac:dyDescent="0.2">
      <c r="A78" s="21" t="s">
        <v>215</v>
      </c>
      <c r="B78" s="22" t="s">
        <v>216</v>
      </c>
      <c r="C78" s="10" t="s">
        <v>60</v>
      </c>
      <c r="D78" s="10" t="s">
        <v>217</v>
      </c>
      <c r="E78" s="71"/>
      <c r="F78" s="71"/>
      <c r="G78" s="71"/>
      <c r="H78" s="71"/>
      <c r="I78" s="71"/>
      <c r="J78" s="71"/>
      <c r="K78" s="93">
        <f>K79</f>
        <v>1863165.22</v>
      </c>
      <c r="L78" s="93">
        <f>L79</f>
        <v>1863165.22</v>
      </c>
      <c r="M78" s="37"/>
    </row>
    <row r="79" spans="1:13" ht="33" customHeight="1" outlineLevel="1" x14ac:dyDescent="0.2">
      <c r="A79" s="83"/>
      <c r="B79" s="63" t="s">
        <v>218</v>
      </c>
      <c r="C79" s="12" t="s">
        <v>60</v>
      </c>
      <c r="D79" s="52" t="s">
        <v>219</v>
      </c>
      <c r="E79" s="71"/>
      <c r="F79" s="71"/>
      <c r="G79" s="71"/>
      <c r="H79" s="71"/>
      <c r="I79" s="71"/>
      <c r="J79" s="71"/>
      <c r="K79" s="89">
        <v>1863165.22</v>
      </c>
      <c r="L79" s="89">
        <v>1863165.22</v>
      </c>
      <c r="M79" s="37"/>
    </row>
    <row r="80" spans="1:13" ht="30" customHeight="1" outlineLevel="1" x14ac:dyDescent="0.2">
      <c r="A80" s="24" t="s">
        <v>220</v>
      </c>
      <c r="B80" s="25" t="s">
        <v>46</v>
      </c>
      <c r="C80" s="12" t="s">
        <v>60</v>
      </c>
      <c r="D80" s="12" t="s">
        <v>47</v>
      </c>
      <c r="E80" s="71"/>
      <c r="F80" s="71"/>
      <c r="G80" s="71"/>
      <c r="H80" s="71"/>
      <c r="I80" s="71"/>
      <c r="J80" s="71"/>
      <c r="K80" s="36">
        <f>K81+K82+K83</f>
        <v>18742567</v>
      </c>
      <c r="L80" s="36">
        <f>L81+L82+L83</f>
        <v>18742567</v>
      </c>
      <c r="M80" s="37"/>
    </row>
    <row r="81" spans="1:13" ht="32.25" customHeight="1" outlineLevel="1" x14ac:dyDescent="0.2">
      <c r="A81" s="83"/>
      <c r="B81" s="25" t="s">
        <v>1</v>
      </c>
      <c r="C81" s="12" t="s">
        <v>59</v>
      </c>
      <c r="D81" s="12" t="s">
        <v>32</v>
      </c>
      <c r="E81" s="71"/>
      <c r="F81" s="71"/>
      <c r="G81" s="71"/>
      <c r="H81" s="71"/>
      <c r="I81" s="71"/>
      <c r="J81" s="71"/>
      <c r="K81" s="36">
        <v>3580000</v>
      </c>
      <c r="L81" s="36">
        <v>3580000</v>
      </c>
      <c r="M81" s="37"/>
    </row>
    <row r="82" spans="1:13" ht="19.5" customHeight="1" outlineLevel="1" x14ac:dyDescent="0.2">
      <c r="A82" s="83"/>
      <c r="B82" s="25" t="s">
        <v>95</v>
      </c>
      <c r="C82" s="12" t="s">
        <v>60</v>
      </c>
      <c r="D82" s="12" t="s">
        <v>31</v>
      </c>
      <c r="E82" s="71"/>
      <c r="F82" s="71"/>
      <c r="G82" s="71"/>
      <c r="H82" s="71"/>
      <c r="I82" s="71"/>
      <c r="J82" s="71"/>
      <c r="K82" s="36">
        <v>12115150</v>
      </c>
      <c r="L82" s="36">
        <v>12115150</v>
      </c>
      <c r="M82" s="37"/>
    </row>
    <row r="83" spans="1:13" ht="53.25" customHeight="1" outlineLevel="1" x14ac:dyDescent="0.2">
      <c r="A83" s="83"/>
      <c r="B83" s="2" t="s">
        <v>158</v>
      </c>
      <c r="C83" s="12" t="s">
        <v>60</v>
      </c>
      <c r="D83" s="12" t="s">
        <v>39</v>
      </c>
      <c r="E83" s="71"/>
      <c r="F83" s="71"/>
      <c r="G83" s="71"/>
      <c r="H83" s="71"/>
      <c r="I83" s="71"/>
      <c r="J83" s="71"/>
      <c r="K83" s="89">
        <v>3047417</v>
      </c>
      <c r="L83" s="89">
        <v>3047417</v>
      </c>
      <c r="M83" s="37"/>
    </row>
    <row r="84" spans="1:13" ht="31.5" customHeight="1" x14ac:dyDescent="0.2">
      <c r="A84" s="61" t="s">
        <v>221</v>
      </c>
      <c r="B84" s="65" t="s">
        <v>116</v>
      </c>
      <c r="C84" s="13"/>
      <c r="D84" s="13" t="s">
        <v>42</v>
      </c>
      <c r="E84" s="81"/>
      <c r="F84" s="81"/>
      <c r="G84" s="81"/>
      <c r="H84" s="81"/>
      <c r="I84" s="81"/>
      <c r="J84" s="81"/>
      <c r="K84" s="92">
        <f>K85+K89+K93</f>
        <v>29233900.850000001</v>
      </c>
      <c r="L84" s="92">
        <f>L85+L89+L93</f>
        <v>28497900.850000001</v>
      </c>
      <c r="M84" s="37"/>
    </row>
    <row r="85" spans="1:13" ht="31.5" customHeight="1" x14ac:dyDescent="0.2">
      <c r="A85" s="24" t="s">
        <v>222</v>
      </c>
      <c r="B85" s="63" t="s">
        <v>223</v>
      </c>
      <c r="C85" s="12" t="s">
        <v>59</v>
      </c>
      <c r="D85" s="12" t="s">
        <v>224</v>
      </c>
      <c r="E85" s="81"/>
      <c r="F85" s="81"/>
      <c r="G85" s="81"/>
      <c r="H85" s="81"/>
      <c r="I85" s="81"/>
      <c r="J85" s="81"/>
      <c r="K85" s="36">
        <f>K86</f>
        <v>1141000</v>
      </c>
      <c r="L85" s="36">
        <f>L86</f>
        <v>560000</v>
      </c>
      <c r="M85" s="37"/>
    </row>
    <row r="86" spans="1:13" s="58" customFormat="1" ht="31.5" customHeight="1" x14ac:dyDescent="0.2">
      <c r="A86" s="21" t="s">
        <v>147</v>
      </c>
      <c r="B86" s="14" t="s">
        <v>225</v>
      </c>
      <c r="C86" s="10" t="s">
        <v>59</v>
      </c>
      <c r="D86" s="10" t="s">
        <v>226</v>
      </c>
      <c r="E86" s="84"/>
      <c r="F86" s="84"/>
      <c r="G86" s="84"/>
      <c r="H86" s="84"/>
      <c r="I86" s="84"/>
      <c r="J86" s="84"/>
      <c r="K86" s="93">
        <f>K87+K88</f>
        <v>1141000</v>
      </c>
      <c r="L86" s="93">
        <f>L87+L88</f>
        <v>560000</v>
      </c>
      <c r="M86" s="64"/>
    </row>
    <row r="87" spans="1:13" ht="31.5" customHeight="1" x14ac:dyDescent="0.2">
      <c r="A87" s="24"/>
      <c r="B87" s="63" t="s">
        <v>227</v>
      </c>
      <c r="C87" s="12" t="s">
        <v>59</v>
      </c>
      <c r="D87" s="67" t="s">
        <v>228</v>
      </c>
      <c r="E87" s="81"/>
      <c r="F87" s="81"/>
      <c r="G87" s="81"/>
      <c r="H87" s="81"/>
      <c r="I87" s="81"/>
      <c r="J87" s="81"/>
      <c r="K87" s="36">
        <v>581000</v>
      </c>
      <c r="L87" s="36">
        <v>0</v>
      </c>
      <c r="M87" s="37"/>
    </row>
    <row r="88" spans="1:13" ht="26.25" customHeight="1" x14ac:dyDescent="0.2">
      <c r="A88" s="24"/>
      <c r="B88" s="63" t="s">
        <v>229</v>
      </c>
      <c r="C88" s="12" t="s">
        <v>59</v>
      </c>
      <c r="D88" s="12" t="s">
        <v>230</v>
      </c>
      <c r="E88" s="81"/>
      <c r="F88" s="81"/>
      <c r="G88" s="81"/>
      <c r="H88" s="81"/>
      <c r="I88" s="81"/>
      <c r="J88" s="81"/>
      <c r="K88" s="36">
        <v>560000</v>
      </c>
      <c r="L88" s="36">
        <v>560000</v>
      </c>
      <c r="M88" s="37"/>
    </row>
    <row r="89" spans="1:13" ht="51" customHeight="1" x14ac:dyDescent="0.2">
      <c r="A89" s="24" t="s">
        <v>231</v>
      </c>
      <c r="B89" s="66" t="s">
        <v>124</v>
      </c>
      <c r="C89" s="12" t="s">
        <v>59</v>
      </c>
      <c r="D89" s="12" t="s">
        <v>127</v>
      </c>
      <c r="E89" s="81"/>
      <c r="F89" s="81"/>
      <c r="G89" s="81"/>
      <c r="H89" s="81"/>
      <c r="I89" s="81"/>
      <c r="J89" s="81"/>
      <c r="K89" s="36">
        <f>K90</f>
        <v>27087900.850000001</v>
      </c>
      <c r="L89" s="36">
        <f>L90</f>
        <v>27087900.850000001</v>
      </c>
      <c r="M89" s="37"/>
    </row>
    <row r="90" spans="1:13" ht="44.25" customHeight="1" x14ac:dyDescent="0.2">
      <c r="A90" s="21" t="s">
        <v>232</v>
      </c>
      <c r="B90" s="39" t="s">
        <v>126</v>
      </c>
      <c r="C90" s="10" t="s">
        <v>59</v>
      </c>
      <c r="D90" s="10" t="s">
        <v>129</v>
      </c>
      <c r="E90" s="84"/>
      <c r="F90" s="84"/>
      <c r="G90" s="84"/>
      <c r="H90" s="84"/>
      <c r="I90" s="84"/>
      <c r="J90" s="84"/>
      <c r="K90" s="93">
        <f>K91+K92</f>
        <v>27087900.850000001</v>
      </c>
      <c r="L90" s="93">
        <f>L91+L92</f>
        <v>27087900.850000001</v>
      </c>
      <c r="M90" s="37"/>
    </row>
    <row r="91" spans="1:13" ht="51.75" customHeight="1" x14ac:dyDescent="0.2">
      <c r="A91" s="61"/>
      <c r="B91" s="38" t="s">
        <v>117</v>
      </c>
      <c r="C91" s="12" t="s">
        <v>59</v>
      </c>
      <c r="D91" s="12" t="s">
        <v>128</v>
      </c>
      <c r="E91" s="81"/>
      <c r="F91" s="81"/>
      <c r="G91" s="81"/>
      <c r="H91" s="81"/>
      <c r="I91" s="81"/>
      <c r="J91" s="81"/>
      <c r="K91" s="36">
        <v>14116244.02</v>
      </c>
      <c r="L91" s="36">
        <v>14116244.02</v>
      </c>
      <c r="M91" s="37"/>
    </row>
    <row r="92" spans="1:13" ht="51.75" customHeight="1" x14ac:dyDescent="0.2">
      <c r="A92" s="24"/>
      <c r="B92" s="53" t="s">
        <v>233</v>
      </c>
      <c r="C92" s="12" t="s">
        <v>59</v>
      </c>
      <c r="D92" s="52" t="s">
        <v>234</v>
      </c>
      <c r="E92" s="81"/>
      <c r="F92" s="81"/>
      <c r="G92" s="81"/>
      <c r="H92" s="81"/>
      <c r="I92" s="81"/>
      <c r="J92" s="81"/>
      <c r="K92" s="36">
        <v>12971656.83</v>
      </c>
      <c r="L92" s="36">
        <v>12971656.83</v>
      </c>
      <c r="M92" s="37"/>
    </row>
    <row r="93" spans="1:13" ht="38.1" customHeight="1" outlineLevel="1" x14ac:dyDescent="0.2">
      <c r="A93" s="24" t="s">
        <v>235</v>
      </c>
      <c r="B93" s="3" t="s">
        <v>96</v>
      </c>
      <c r="C93" s="12" t="s">
        <v>59</v>
      </c>
      <c r="D93" s="12" t="s">
        <v>51</v>
      </c>
      <c r="E93" s="71"/>
      <c r="F93" s="71"/>
      <c r="G93" s="71"/>
      <c r="H93" s="71"/>
      <c r="I93" s="71"/>
      <c r="J93" s="71"/>
      <c r="K93" s="36">
        <f>K94+K95</f>
        <v>1005000</v>
      </c>
      <c r="L93" s="36">
        <f>L94+L95</f>
        <v>850000</v>
      </c>
      <c r="M93" s="37"/>
    </row>
    <row r="94" spans="1:13" ht="38.1" customHeight="1" outlineLevel="1" x14ac:dyDescent="0.2">
      <c r="A94" s="24"/>
      <c r="B94" s="3" t="s">
        <v>257</v>
      </c>
      <c r="C94" s="12" t="s">
        <v>59</v>
      </c>
      <c r="D94" s="12" t="s">
        <v>258</v>
      </c>
      <c r="E94" s="71"/>
      <c r="F94" s="71"/>
      <c r="G94" s="71"/>
      <c r="H94" s="71"/>
      <c r="I94" s="71"/>
      <c r="J94" s="71"/>
      <c r="K94" s="36">
        <v>155000</v>
      </c>
      <c r="L94" s="36">
        <v>0</v>
      </c>
      <c r="M94" s="37"/>
    </row>
    <row r="95" spans="1:13" ht="24" customHeight="1" outlineLevel="1" x14ac:dyDescent="0.2">
      <c r="A95" s="83"/>
      <c r="B95" s="3" t="s">
        <v>97</v>
      </c>
      <c r="C95" s="12" t="s">
        <v>59</v>
      </c>
      <c r="D95" s="12" t="s">
        <v>43</v>
      </c>
      <c r="E95" s="71"/>
      <c r="F95" s="71"/>
      <c r="G95" s="71"/>
      <c r="H95" s="71"/>
      <c r="I95" s="71"/>
      <c r="J95" s="71"/>
      <c r="K95" s="36">
        <v>850000</v>
      </c>
      <c r="L95" s="36">
        <v>850000</v>
      </c>
      <c r="M95" s="37"/>
    </row>
    <row r="96" spans="1:13" ht="47.25" customHeight="1" outlineLevel="1" x14ac:dyDescent="0.2">
      <c r="A96" s="61" t="s">
        <v>236</v>
      </c>
      <c r="B96" s="18" t="s">
        <v>123</v>
      </c>
      <c r="C96" s="13"/>
      <c r="D96" s="13" t="s">
        <v>54</v>
      </c>
      <c r="E96" s="71"/>
      <c r="F96" s="71"/>
      <c r="G96" s="71"/>
      <c r="H96" s="71"/>
      <c r="I96" s="71"/>
      <c r="J96" s="71"/>
      <c r="K96" s="92">
        <f>K97</f>
        <v>3000000</v>
      </c>
      <c r="L96" s="92">
        <f>L97</f>
        <v>3000000</v>
      </c>
      <c r="M96" s="37"/>
    </row>
    <row r="97" spans="1:13" ht="45.75" customHeight="1" outlineLevel="1" x14ac:dyDescent="0.2">
      <c r="A97" s="24" t="s">
        <v>248</v>
      </c>
      <c r="B97" s="68" t="s">
        <v>55</v>
      </c>
      <c r="C97" s="12" t="s">
        <v>59</v>
      </c>
      <c r="D97" s="12" t="s">
        <v>56</v>
      </c>
      <c r="E97" s="71"/>
      <c r="F97" s="71"/>
      <c r="G97" s="71"/>
      <c r="H97" s="71"/>
      <c r="I97" s="71"/>
      <c r="J97" s="71"/>
      <c r="K97" s="36">
        <f>K98</f>
        <v>3000000</v>
      </c>
      <c r="L97" s="36">
        <f>L98</f>
        <v>3000000</v>
      </c>
      <c r="M97" s="37"/>
    </row>
    <row r="98" spans="1:13" ht="26.25" customHeight="1" outlineLevel="1" x14ac:dyDescent="0.2">
      <c r="A98" s="83"/>
      <c r="B98" s="4" t="s">
        <v>5</v>
      </c>
      <c r="C98" s="12" t="s">
        <v>59</v>
      </c>
      <c r="D98" s="12" t="s">
        <v>57</v>
      </c>
      <c r="E98" s="71"/>
      <c r="F98" s="71"/>
      <c r="G98" s="71"/>
      <c r="H98" s="71"/>
      <c r="I98" s="71"/>
      <c r="J98" s="71"/>
      <c r="K98" s="36">
        <v>3000000</v>
      </c>
      <c r="L98" s="36">
        <v>3000000</v>
      </c>
      <c r="M98" s="37"/>
    </row>
    <row r="99" spans="1:13" ht="35.25" customHeight="1" outlineLevel="1" x14ac:dyDescent="0.2">
      <c r="A99" s="61" t="s">
        <v>237</v>
      </c>
      <c r="B99" s="55" t="s">
        <v>238</v>
      </c>
      <c r="C99" s="13"/>
      <c r="D99" s="13" t="s">
        <v>239</v>
      </c>
      <c r="E99" s="71"/>
      <c r="F99" s="71"/>
      <c r="G99" s="71"/>
      <c r="H99" s="71"/>
      <c r="I99" s="71"/>
      <c r="J99" s="71"/>
      <c r="K99" s="92">
        <f>K100</f>
        <v>4500000</v>
      </c>
      <c r="L99" s="92">
        <f>L100</f>
        <v>3000000</v>
      </c>
      <c r="M99" s="37"/>
    </row>
    <row r="100" spans="1:13" ht="45.75" customHeight="1" outlineLevel="1" x14ac:dyDescent="0.2">
      <c r="A100" s="21" t="s">
        <v>240</v>
      </c>
      <c r="B100" s="19" t="s">
        <v>241</v>
      </c>
      <c r="C100" s="10" t="s">
        <v>59</v>
      </c>
      <c r="D100" s="10" t="s">
        <v>243</v>
      </c>
      <c r="E100" s="71"/>
      <c r="F100" s="71"/>
      <c r="G100" s="71"/>
      <c r="H100" s="71"/>
      <c r="I100" s="71"/>
      <c r="J100" s="71"/>
      <c r="K100" s="93">
        <f>K101+K102</f>
        <v>4500000</v>
      </c>
      <c r="L100" s="93">
        <f>L101+L102</f>
        <v>3000000</v>
      </c>
      <c r="M100" s="37"/>
    </row>
    <row r="101" spans="1:13" ht="29.25" customHeight="1" outlineLevel="1" x14ac:dyDescent="0.2">
      <c r="A101" s="24"/>
      <c r="B101" s="63" t="s">
        <v>242</v>
      </c>
      <c r="C101" s="12" t="s">
        <v>59</v>
      </c>
      <c r="D101" s="12" t="s">
        <v>244</v>
      </c>
      <c r="E101" s="71"/>
      <c r="F101" s="71"/>
      <c r="G101" s="71"/>
      <c r="H101" s="71"/>
      <c r="I101" s="71"/>
      <c r="J101" s="71"/>
      <c r="K101" s="36">
        <v>1500000</v>
      </c>
      <c r="L101" s="36">
        <v>0</v>
      </c>
      <c r="M101" s="37"/>
    </row>
    <row r="102" spans="1:13" ht="26.25" customHeight="1" outlineLevel="1" x14ac:dyDescent="0.2">
      <c r="A102" s="83"/>
      <c r="B102" s="63" t="s">
        <v>245</v>
      </c>
      <c r="C102" s="12" t="s">
        <v>59</v>
      </c>
      <c r="D102" s="12" t="s">
        <v>246</v>
      </c>
      <c r="E102" s="71"/>
      <c r="F102" s="71"/>
      <c r="G102" s="71"/>
      <c r="H102" s="71"/>
      <c r="I102" s="71"/>
      <c r="J102" s="71"/>
      <c r="K102" s="36">
        <v>3000000</v>
      </c>
      <c r="L102" s="36">
        <v>3000000</v>
      </c>
      <c r="M102" s="37"/>
    </row>
    <row r="103" spans="1:13" ht="42" customHeight="1" outlineLevel="1" x14ac:dyDescent="0.2">
      <c r="A103" s="61" t="s">
        <v>247</v>
      </c>
      <c r="B103" s="69" t="s">
        <v>159</v>
      </c>
      <c r="C103" s="13"/>
      <c r="D103" s="13" t="s">
        <v>166</v>
      </c>
      <c r="E103" s="85"/>
      <c r="F103" s="85"/>
      <c r="G103" s="85"/>
      <c r="H103" s="85"/>
      <c r="I103" s="85"/>
      <c r="J103" s="85"/>
      <c r="K103" s="92">
        <f>K104+K107</f>
        <v>21086467.850000001</v>
      </c>
      <c r="L103" s="92">
        <f>L104+L107</f>
        <v>21865369.970000003</v>
      </c>
      <c r="M103" s="37"/>
    </row>
    <row r="104" spans="1:13" ht="18" customHeight="1" outlineLevel="1" x14ac:dyDescent="0.2">
      <c r="A104" s="21" t="s">
        <v>249</v>
      </c>
      <c r="B104" s="19" t="s">
        <v>160</v>
      </c>
      <c r="C104" s="10" t="s">
        <v>59</v>
      </c>
      <c r="D104" s="10" t="s">
        <v>165</v>
      </c>
      <c r="E104" s="73"/>
      <c r="F104" s="73"/>
      <c r="G104" s="73"/>
      <c r="H104" s="73"/>
      <c r="I104" s="73"/>
      <c r="J104" s="73"/>
      <c r="K104" s="93">
        <f>K105+K106</f>
        <v>14076321.110000001</v>
      </c>
      <c r="L104" s="93">
        <f>L105+L106</f>
        <v>14076321.110000001</v>
      </c>
      <c r="M104" s="37"/>
    </row>
    <row r="105" spans="1:13" ht="26.25" customHeight="1" outlineLevel="1" x14ac:dyDescent="0.2">
      <c r="A105" s="83"/>
      <c r="B105" s="70" t="s">
        <v>161</v>
      </c>
      <c r="C105" s="12" t="s">
        <v>59</v>
      </c>
      <c r="D105" s="42" t="s">
        <v>163</v>
      </c>
      <c r="E105" s="71"/>
      <c r="F105" s="71"/>
      <c r="G105" s="71"/>
      <c r="H105" s="71"/>
      <c r="I105" s="71"/>
      <c r="J105" s="71"/>
      <c r="K105" s="51">
        <v>13654031.48</v>
      </c>
      <c r="L105" s="51">
        <v>13654031.48</v>
      </c>
      <c r="M105" s="37"/>
    </row>
    <row r="106" spans="1:13" ht="26.25" customHeight="1" outlineLevel="1" x14ac:dyDescent="0.2">
      <c r="A106" s="83"/>
      <c r="B106" s="63" t="s">
        <v>251</v>
      </c>
      <c r="C106" s="12" t="s">
        <v>59</v>
      </c>
      <c r="D106" s="52" t="s">
        <v>250</v>
      </c>
      <c r="E106" s="71"/>
      <c r="F106" s="71"/>
      <c r="G106" s="71"/>
      <c r="H106" s="71"/>
      <c r="I106" s="71"/>
      <c r="J106" s="71"/>
      <c r="K106" s="51">
        <v>422289.63</v>
      </c>
      <c r="L106" s="51">
        <v>422289.63</v>
      </c>
      <c r="M106" s="37"/>
    </row>
    <row r="107" spans="1:13" s="75" customFormat="1" ht="26.25" customHeight="1" outlineLevel="1" x14ac:dyDescent="0.2">
      <c r="A107" s="21" t="s">
        <v>252</v>
      </c>
      <c r="B107" s="72" t="s">
        <v>253</v>
      </c>
      <c r="C107" s="10" t="s">
        <v>59</v>
      </c>
      <c r="D107" s="57" t="s">
        <v>254</v>
      </c>
      <c r="E107" s="73"/>
      <c r="F107" s="73"/>
      <c r="G107" s="73"/>
      <c r="H107" s="73"/>
      <c r="I107" s="73"/>
      <c r="J107" s="73"/>
      <c r="K107" s="95">
        <f>K108</f>
        <v>7010146.7400000002</v>
      </c>
      <c r="L107" s="95">
        <f>L108</f>
        <v>7789048.8600000003</v>
      </c>
      <c r="M107" s="74"/>
    </row>
    <row r="108" spans="1:13" ht="48" customHeight="1" outlineLevel="1" x14ac:dyDescent="0.2">
      <c r="A108" s="83"/>
      <c r="B108" s="41" t="s">
        <v>162</v>
      </c>
      <c r="C108" s="12" t="s">
        <v>59</v>
      </c>
      <c r="D108" s="42" t="s">
        <v>164</v>
      </c>
      <c r="E108" s="71"/>
      <c r="F108" s="71"/>
      <c r="G108" s="71"/>
      <c r="H108" s="71"/>
      <c r="I108" s="71"/>
      <c r="J108" s="71"/>
      <c r="K108" s="51">
        <v>7010146.7400000002</v>
      </c>
      <c r="L108" s="48">
        <v>7789048.8600000003</v>
      </c>
      <c r="M108" s="37"/>
    </row>
    <row r="109" spans="1:13" s="11" customFormat="1" ht="15.75" x14ac:dyDescent="0.25">
      <c r="A109" s="62"/>
      <c r="B109" s="15" t="s">
        <v>4</v>
      </c>
      <c r="C109" s="16"/>
      <c r="D109" s="16"/>
      <c r="E109" s="30">
        <v>346106.24</v>
      </c>
      <c r="F109" s="30">
        <v>0</v>
      </c>
      <c r="G109" s="30">
        <v>346106.24</v>
      </c>
      <c r="H109" s="30">
        <v>0</v>
      </c>
      <c r="I109" s="30">
        <v>346106.24</v>
      </c>
      <c r="J109" s="30">
        <v>0</v>
      </c>
      <c r="K109" s="96">
        <f>K11+K17+K20+K23+K28+K33+K57+K84+K96+K99+K103</f>
        <v>576330341.5</v>
      </c>
      <c r="L109" s="96">
        <f>L11+L17+L20+L23+L28+L33+L57+L84+L96+L99+L103</f>
        <v>539948757.02999997</v>
      </c>
    </row>
  </sheetData>
  <autoFilter ref="A8:K138"/>
  <mergeCells count="5">
    <mergeCell ref="A7:K7"/>
    <mergeCell ref="A8:K8"/>
    <mergeCell ref="D3:L3"/>
    <mergeCell ref="C4:L4"/>
    <mergeCell ref="K5:L5"/>
  </mergeCells>
  <pageMargins left="0.70866141732283472" right="0.70866141732283472" top="0.74803149606299213" bottom="0.74803149606299213" header="0.31496062992125984" footer="0.31496062992125984"/>
  <pageSetup paperSize="9" scale="68" fitToHeight="1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Пр11 МП 23-24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2020-12-07T07:35:09Z</cp:lastPrinted>
  <dcterms:created xsi:type="dcterms:W3CDTF">2019-06-18T02:48:46Z</dcterms:created>
  <dcterms:modified xsi:type="dcterms:W3CDTF">2021-11-23T07:53:38Z</dcterms:modified>
</cp:coreProperties>
</file>